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89AA16EE-8C78-4F89-8387-DE6F80836766}" xr6:coauthVersionLast="47" xr6:coauthVersionMax="47" xr10:uidLastSave="{00000000-0000-0000-0000-000000000000}"/>
  <bookViews>
    <workbookView xWindow="-120" yWindow="-120" windowWidth="29040" windowHeight="15840" tabRatio="769" xr2:uid="{00000000-000D-0000-FFFF-FFFF00000000}"/>
  </bookViews>
  <sheets>
    <sheet name="README" sheetId="16" r:id="rId1"/>
    <sheet name="Instr_2024_A" sheetId="19" r:id="rId2"/>
    <sheet name="Instr_2024_B" sheetId="10" r:id="rId3"/>
    <sheet name="BMP_2024" sheetId="23" r:id="rId4"/>
  </sheets>
  <definedNames>
    <definedName name="_xlnm._FilterDatabase" localSheetId="1" hidden="1">Instr_2024_A!$A$7:$X$7</definedName>
    <definedName name="EUR_CRA" localSheetId="1">Instr_2024_A!$V$35</definedName>
    <definedName name="GBP_CRA" localSheetId="1">Instr_2024_A!$W$35</definedName>
    <definedName name="USD_CRA" localSheetId="1">Instr_2024_A!$X$35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3" l="1"/>
  <c r="AN10" i="23"/>
  <c r="AO10" i="23"/>
  <c r="AN11" i="23"/>
  <c r="AO11" i="23"/>
  <c r="AN12" i="23"/>
  <c r="AO12" i="23"/>
  <c r="AN13" i="23"/>
  <c r="AO13" i="23"/>
  <c r="AN14" i="23"/>
  <c r="AO14" i="23"/>
  <c r="AN15" i="23"/>
  <c r="AO15" i="23"/>
  <c r="AN16" i="23"/>
  <c r="AO16" i="23"/>
  <c r="AN17" i="23"/>
  <c r="AO17" i="23"/>
  <c r="AN18" i="23"/>
  <c r="AO18" i="23"/>
  <c r="AN19" i="23"/>
  <c r="AO19" i="23"/>
  <c r="AN20" i="23"/>
  <c r="AO20" i="23"/>
  <c r="AN21" i="23"/>
  <c r="AO21" i="23"/>
  <c r="AN22" i="23"/>
  <c r="AO22" i="23"/>
  <c r="AN23" i="23"/>
  <c r="AO23" i="23"/>
  <c r="AN24" i="23"/>
  <c r="AO24" i="23"/>
  <c r="AN25" i="23"/>
  <c r="AO25" i="23"/>
  <c r="AN26" i="23"/>
  <c r="AO26" i="23"/>
  <c r="AN27" i="23"/>
  <c r="AO27" i="23"/>
  <c r="AN28" i="23"/>
  <c r="AO28" i="23"/>
  <c r="AN29" i="23"/>
  <c r="AO29" i="23"/>
  <c r="AN30" i="23"/>
  <c r="AO30" i="23"/>
  <c r="AN31" i="23"/>
  <c r="AO31" i="23"/>
  <c r="AN32" i="23"/>
  <c r="AO32" i="23"/>
  <c r="AN33" i="23"/>
  <c r="AO33" i="23"/>
  <c r="AN34" i="23"/>
  <c r="AO34" i="23"/>
  <c r="AN35" i="23"/>
  <c r="AO35" i="23"/>
  <c r="AN36" i="23"/>
  <c r="AO36" i="23"/>
  <c r="AN37" i="23"/>
  <c r="AO37" i="23"/>
  <c r="AN38" i="23"/>
  <c r="AO38" i="23"/>
  <c r="AN39" i="23"/>
  <c r="AO39" i="23"/>
  <c r="AN40" i="23"/>
  <c r="AO40" i="23"/>
  <c r="AN41" i="23"/>
  <c r="AO41" i="23"/>
  <c r="AN42" i="23"/>
  <c r="AO42" i="23"/>
  <c r="AN43" i="23"/>
  <c r="AO43" i="23"/>
  <c r="AN44" i="23"/>
  <c r="AO44" i="23"/>
  <c r="AN45" i="23"/>
  <c r="AO45" i="23"/>
  <c r="AN46" i="23"/>
  <c r="AO46" i="23"/>
  <c r="AN47" i="23"/>
  <c r="AO47" i="23"/>
  <c r="AN48" i="23"/>
  <c r="AO48" i="23"/>
  <c r="AN49" i="23"/>
  <c r="AO49" i="23"/>
  <c r="AN50" i="23"/>
  <c r="AO50" i="23"/>
  <c r="AN51" i="23"/>
  <c r="AO51" i="23"/>
  <c r="AN52" i="23"/>
  <c r="AO52" i="23"/>
  <c r="AN53" i="23"/>
  <c r="AO53" i="23"/>
  <c r="AN54" i="23"/>
  <c r="AO54" i="23"/>
  <c r="AN55" i="23"/>
  <c r="AO55" i="23"/>
  <c r="AN56" i="23"/>
  <c r="AO56" i="23"/>
  <c r="AN57" i="23"/>
  <c r="AO57" i="23"/>
  <c r="AN58" i="23"/>
  <c r="AO58" i="23"/>
  <c r="AN59" i="23"/>
  <c r="AO59" i="23"/>
  <c r="AN60" i="23"/>
  <c r="AO60" i="23"/>
  <c r="AN61" i="23"/>
  <c r="AO61" i="23"/>
  <c r="AN62" i="23"/>
  <c r="AO62" i="23"/>
  <c r="AN63" i="23"/>
  <c r="AO63" i="23"/>
  <c r="AN64" i="23"/>
  <c r="AO64" i="23"/>
  <c r="AN65" i="23"/>
  <c r="AO65" i="23"/>
  <c r="AN66" i="23"/>
  <c r="AO66" i="23"/>
  <c r="AN67" i="23"/>
  <c r="AO67" i="23"/>
  <c r="AN68" i="23"/>
  <c r="AO68" i="23"/>
  <c r="AN69" i="23"/>
  <c r="AO69" i="23"/>
  <c r="AN70" i="23"/>
  <c r="AO70" i="23"/>
  <c r="AN71" i="23"/>
  <c r="AO71" i="23"/>
  <c r="AN72" i="23"/>
  <c r="AO72" i="23"/>
  <c r="AN73" i="23"/>
  <c r="AO73" i="23"/>
  <c r="AN74" i="23"/>
  <c r="AO74" i="23"/>
  <c r="AN75" i="23"/>
  <c r="AO75" i="23"/>
  <c r="AN76" i="23"/>
  <c r="AO76" i="23"/>
  <c r="AN77" i="23"/>
  <c r="AO77" i="23"/>
  <c r="AN78" i="23"/>
  <c r="AO78" i="23"/>
  <c r="AN79" i="23"/>
  <c r="AO79" i="23"/>
  <c r="AN80" i="23"/>
  <c r="AO80" i="23"/>
  <c r="AN81" i="23"/>
  <c r="AO81" i="23"/>
  <c r="AN82" i="23"/>
  <c r="AO82" i="23"/>
  <c r="AN83" i="23"/>
  <c r="AO83" i="23"/>
  <c r="AN84" i="23"/>
  <c r="AO84" i="23"/>
  <c r="AN85" i="23"/>
  <c r="AO85" i="23"/>
  <c r="AN86" i="23"/>
  <c r="AO86" i="23"/>
  <c r="AN87" i="23"/>
  <c r="AO87" i="23"/>
  <c r="AN88" i="23"/>
  <c r="AO88" i="23"/>
  <c r="AN89" i="23"/>
  <c r="AO89" i="23"/>
  <c r="AN90" i="23"/>
  <c r="AO90" i="23"/>
  <c r="AN91" i="23"/>
  <c r="AO91" i="23"/>
  <c r="AN92" i="23"/>
  <c r="AO92" i="23"/>
  <c r="AN93" i="23"/>
  <c r="AO93" i="23"/>
  <c r="AN94" i="23"/>
  <c r="AO94" i="23"/>
  <c r="AN95" i="23"/>
  <c r="AO95" i="23"/>
  <c r="AN96" i="23"/>
  <c r="AO96" i="23"/>
  <c r="AN97" i="23"/>
  <c r="AO97" i="23"/>
  <c r="AN98" i="23"/>
  <c r="AO98" i="23"/>
  <c r="AN99" i="23"/>
  <c r="AO99" i="23"/>
  <c r="AN100" i="23"/>
  <c r="AO100" i="23"/>
  <c r="AN101" i="23"/>
  <c r="AO101" i="23"/>
  <c r="AN102" i="23"/>
  <c r="AO102" i="23"/>
  <c r="AN103" i="23"/>
  <c r="AO103" i="23"/>
  <c r="AN104" i="23"/>
  <c r="AO104" i="23"/>
  <c r="AN105" i="23"/>
  <c r="AO105" i="23"/>
  <c r="AN106" i="23"/>
  <c r="AO106" i="23"/>
  <c r="AN107" i="23"/>
  <c r="AO107" i="23"/>
  <c r="AN108" i="23"/>
  <c r="AO108" i="23"/>
  <c r="AN109" i="23"/>
  <c r="AO109" i="23"/>
  <c r="AN110" i="23"/>
  <c r="AO110" i="23"/>
  <c r="AN111" i="23"/>
  <c r="AO111" i="23"/>
  <c r="AN112" i="23"/>
  <c r="AO112" i="23"/>
  <c r="AN113" i="23"/>
  <c r="AO113" i="23"/>
  <c r="AN114" i="23"/>
  <c r="AO114" i="23"/>
  <c r="AN115" i="23"/>
  <c r="AO115" i="23"/>
  <c r="AN116" i="23"/>
  <c r="AO116" i="23"/>
  <c r="AN117" i="23"/>
  <c r="AO117" i="23"/>
  <c r="AN118" i="23"/>
  <c r="AO118" i="23"/>
  <c r="AN119" i="23"/>
  <c r="AO119" i="23"/>
  <c r="AN120" i="23"/>
  <c r="AO120" i="23"/>
  <c r="AN121" i="23"/>
  <c r="AO121" i="23"/>
  <c r="AN122" i="23"/>
  <c r="AO122" i="23"/>
  <c r="AN123" i="23"/>
  <c r="AO123" i="23"/>
  <c r="AN124" i="23"/>
  <c r="AO124" i="23"/>
  <c r="AN125" i="23"/>
  <c r="AO125" i="23"/>
  <c r="AN126" i="23"/>
  <c r="AO126" i="23"/>
  <c r="AN127" i="23"/>
  <c r="AO127" i="23"/>
  <c r="AN128" i="23"/>
  <c r="AO128" i="23"/>
  <c r="AN129" i="23"/>
  <c r="AO129" i="23"/>
  <c r="AN130" i="23"/>
  <c r="AO130" i="23"/>
  <c r="AN131" i="23"/>
  <c r="AO131" i="23"/>
  <c r="AN132" i="23"/>
  <c r="AO132" i="23"/>
  <c r="AN133" i="23"/>
  <c r="AO133" i="23"/>
  <c r="H11" i="10"/>
  <c r="H10" i="10"/>
  <c r="H9" i="10"/>
  <c r="H8" i="10"/>
  <c r="C9" i="10"/>
  <c r="C10" i="10"/>
  <c r="C11" i="10"/>
  <c r="C8" i="10"/>
  <c r="B11" i="10"/>
  <c r="B10" i="10"/>
  <c r="B9" i="10"/>
  <c r="B8" i="10"/>
  <c r="B6" i="23" l="1"/>
  <c r="A1" i="10" l="1"/>
  <c r="A1"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 r="N6" i="23" l="1"/>
  <c r="O6" i="23"/>
  <c r="P6" i="23"/>
  <c r="Q6" i="23"/>
  <c r="R6" i="23"/>
  <c r="S6" i="23"/>
  <c r="T6" i="23"/>
  <c r="U6" i="23"/>
  <c r="V6" i="23"/>
  <c r="W6" i="23"/>
  <c r="X6" i="23"/>
  <c r="Y6" i="23"/>
  <c r="Z6" i="23"/>
  <c r="AA6" i="23"/>
  <c r="AB6" i="23"/>
  <c r="AC6" i="23"/>
  <c r="AD6" i="23"/>
  <c r="AE6" i="23"/>
  <c r="AF6" i="23"/>
  <c r="AG6" i="23"/>
  <c r="AH6" i="23"/>
  <c r="AI6" i="23"/>
  <c r="AJ6" i="23"/>
  <c r="AK6" i="23"/>
  <c r="AL6" i="23"/>
  <c r="AM6" i="23"/>
  <c r="M6" i="23"/>
  <c r="C6" i="23"/>
  <c r="D6" i="23"/>
  <c r="E6" i="23"/>
  <c r="F6" i="23"/>
  <c r="G6" i="23"/>
  <c r="H6" i="23"/>
  <c r="I6" i="23"/>
  <c r="K6" i="23"/>
  <c r="L6" i="23"/>
  <c r="B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119523B-AEF7-45F6-8E8C-989EAD83B57A}">
      <text>
        <r>
          <rPr>
            <sz val="9"/>
            <color indexed="81"/>
            <rFont val="Segoe UI"/>
            <family val="2"/>
          </rPr>
          <t>Fixed block structure:
&lt;instr_type&gt;-&lt;ccy&gt;-&lt;sector_level_1&gt;-&lt;sector_level_2&gt;-&lt;issuer_short&gt;-&lt;rating&gt;-&lt;seniority&gt;-&lt;maturity&gt;</t>
        </r>
      </text>
    </comment>
    <comment ref="F7" authorId="0" shapeId="0" xr:uid="{ED03252E-1861-480D-B0AD-150FFE9900E4}">
      <text>
        <r>
          <rPr>
            <sz val="9"/>
            <color indexed="81"/>
            <rFont val="Tahoma"/>
            <family val="2"/>
          </rPr>
          <t>The same issuer should be used for those assets, for which only the maturity differs.</t>
        </r>
      </text>
    </comment>
    <comment ref="H7" authorId="0" shapeId="0" xr:uid="{7FBC8685-6259-49B5-A35F-2D1979C2D4AC}">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xr:uid="{37B33A7F-86C8-4606-832C-924E87B0E938}">
      <text>
        <r>
          <rPr>
            <sz val="9"/>
            <color indexed="81"/>
            <rFont val="Tahoma"/>
            <family val="2"/>
          </rPr>
          <t>"COV" = covered bond
"SEN_UNS" = senior unsecured</t>
        </r>
      </text>
    </comment>
    <comment ref="O7" authorId="0" shapeId="0" xr:uid="{0B374BFC-37B3-4448-BD91-D6C6D49403B8}">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9" authorId="0" shapeId="0" xr:uid="{00000000-0006-0000-0300-000001000000}">
      <text>
        <r>
          <rPr>
            <sz val="9"/>
            <color indexed="81"/>
            <rFont val="Segoe UI"/>
            <family val="2"/>
          </rPr>
          <t xml:space="preserve">Simplified liability structure, i.e. these positions carry a negative sign. </t>
        </r>
      </text>
    </comment>
    <comment ref="N9" authorId="0" shapeId="0" xr:uid="{00000000-0006-0000-0300-00000200000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<sst xmlns="http://schemas.openxmlformats.org/spreadsheetml/2006/main" count="1640" uniqueCount="346">
  <si>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</si>
  <si>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</si>
  <si>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</si>
  <si>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</si>
  <si>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</si>
  <si>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</si>
  <si>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</si>
  <si>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</si>
  <si>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</si>
  <si>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</si>
  <si>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</si>
  <si>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</si>
  <si>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</si>
  <si>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</si>
  <si>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</si>
  <si>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</si>
  <si>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</si>
  <si>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</si>
  <si>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</si>
  <si>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</si>
  <si>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</si>
  <si>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</si>
  <si>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</si>
  <si>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</si>
  <si>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</si>
  <si>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</si>
  <si>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</si>
  <si>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</si>
  <si>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</si>
  <si>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</si>
  <si>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</si>
  <si>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</si>
  <si>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</si>
  <si>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</si>
  <si>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</si>
  <si>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</si>
  <si>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</si>
  <si>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</si>
  <si>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</si>
  <si>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</si>
  <si>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</si>
  <si>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</si>
  <si>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</si>
  <si>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</si>
  <si>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</si>
  <si>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</si>
  <si>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</si>
  <si>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</si>
  <si>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</si>
  <si>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</si>
  <si>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</si>
  <si>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</si>
  <si>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</si>
  <si>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</si>
  <si>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</si>
  <si>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</si>
  <si>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</si>
  <si>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</si>
  <si>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</si>
  <si>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</si>
  <si>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</si>
  <si>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</si>
  <si>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</si>
  <si>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</si>
  <si>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</si>
  <si>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</si>
  <si>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</si>
  <si>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</si>
  <si>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</si>
  <si>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</si>
  <si>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</si>
  <si>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</si>
  <si>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</si>
  <si>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</si>
  <si>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</si>
  <si>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</si>
  <si>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</si>
  <si>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</si>
  <si>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</si>
  <si>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</si>
  <si>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</si>
  <si>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</si>
  <si>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</si>
  <si>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</si>
  <si>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</si>
  <si>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</si>
  <si>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</si>
  <si>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</si>
  <si>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</si>
  <si>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</si>
  <si>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</si>
  <si>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</si>
  <si>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</si>
  <si>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</si>
  <si>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</si>
  <si>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</si>
  <si>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</si>
  <si>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</si>
  <si>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</si>
  <si>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</si>
  <si>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</si>
  <si>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</si>
  <si>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</si>
  <si>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</si>
  <si>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</si>
  <si>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</si>
  <si>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</si>
  <si>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</si>
  <si>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</si>
  <si>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</si>
  <si>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</si>
  <si>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NA</t>
  </si>
  <si>
    <t>Other-EQ</t>
  </si>
  <si>
    <t>Other-RE</t>
  </si>
  <si>
    <t>NONFIN</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</si>
  <si>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</si>
  <si>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</si>
  <si>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</si>
  <si>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</si>
  <si>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</si>
  <si>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</si>
  <si>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calibration_target_va</t>
  </si>
  <si>
    <t>VA (bps)</t>
  </si>
  <si>
    <t>cra (bps)</t>
  </si>
  <si>
    <t>CRA (bps)</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</si>
  <si>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</si>
  <si>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</si>
  <si>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</si>
  <si>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</si>
  <si>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</si>
  <si>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</si>
  <si>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t>5-year equity put on Eurostoxx50. Expiry date: reference date of study + 5 years, Strike: at-the-money, Premium paid upfront, Cash-settled in EUR. Underlying index is the instrument 'Other-EQ-EUR-PUBL-EU-SX5T-NA-NA-NA', the Total Return index of the Eurostoxx 50</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</si>
  <si>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</si>
  <si>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</si>
  <si>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</si>
  <si>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</si>
  <si>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</si>
  <si>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</si>
  <si>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</si>
  <si>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</si>
  <si>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</si>
  <si>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</si>
  <si>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</si>
  <si>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</si>
  <si>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</si>
  <si>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</si>
  <si>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</si>
  <si>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</si>
  <si>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</si>
  <si>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</si>
  <si>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</si>
  <si>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</si>
  <si>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</si>
  <si>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</si>
  <si>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</si>
  <si>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</si>
  <si>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</si>
  <si>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</si>
  <si>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</si>
  <si>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</si>
  <si>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</si>
  <si>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</si>
  <si>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CORP-FI-NA-FIN-AA-SEN_UNS-05</t>
  </si>
  <si>
    <t>CORP-FI-NA-FIN-AA-SEN_UNS-10</t>
  </si>
  <si>
    <t>CORP-FI-NA-FIN-A-SEN_UNS-05</t>
  </si>
  <si>
    <t>CORP-FI-NA-FIN-A-SEN_UNS-10</t>
  </si>
  <si>
    <t>CORP-FI-NA-FIN-BBB-SEN_UNS-05</t>
  </si>
  <si>
    <t>CORP-FI-NA-FIN-BBB-SEN_UNS-10</t>
  </si>
  <si>
    <t>CORP-FI-NA-FIN-BB-SEN_UNS-05</t>
  </si>
  <si>
    <t>CORP-FI-NA-FIN-BB-SEN_UNS-10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</si>
  <si>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</si>
  <si>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</si>
  <si>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</si>
  <si>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</si>
  <si>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</si>
  <si>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</si>
  <si>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</si>
  <si>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</si>
  <si>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Other-EQ-EUR-PUBL-EU-SX5T-NA-NA-NA</t>
  </si>
  <si>
    <t>Other-EQ-EUR-PUBL-EU-MSDEE15N-NA-NA-NA</t>
  </si>
  <si>
    <t>Other-EQ-EUR-PUBL-UK-TUKXG-NA-NA-NA</t>
  </si>
  <si>
    <t>Other-EQ-EUR-PUBL-US-SPTR500N-NA-NA-NA</t>
  </si>
  <si>
    <t>FX-GBP-NA-NA-NA-NA-NA-NA</t>
  </si>
  <si>
    <t>FX-USD-NA-NA-NA-NA-NA-NA</t>
  </si>
  <si>
    <t>FI-EUR-RFR-INFL-NA-NA-SEN_UNS-01</t>
  </si>
  <si>
    <t>FI-EUR-RFR-INFL-NA-NA-SEN_UNS-05</t>
  </si>
  <si>
    <t>FI-EUR-RFR-INFL-NA-NA-SEN_UNS-10</t>
  </si>
  <si>
    <t>FI-EUR-RFR-INFL-NA-NA-SEN_UNS-20</t>
  </si>
  <si>
    <t>FI-USD-RFR-INFL-NA-NA-SEN_UNS-01</t>
  </si>
  <si>
    <t>Inflation linked Zero-coupon Bond free from credit risk with the principal amount indexed on the Harmonised Index of US Consumers Price including Tabacco in USD</t>
  </si>
  <si>
    <t>FI-GBP-RFR-INFL-NA-NA-SEN_UNS-01</t>
  </si>
  <si>
    <t>MCRCS-edition name:</t>
  </si>
  <si>
    <r>
      <rPr>
        <b/>
        <u/>
        <sz val="10"/>
        <rFont val="Arial"/>
        <family val="2"/>
      </rPr>
      <t>This is the specification of financial instruments and benchmark portfolios of the the Market &amp; credit risk modelling comparative study.</t>
    </r>
    <r>
      <rPr>
        <b/>
        <sz val="10"/>
        <rFont val="Arial"/>
        <family val="2"/>
      </rPr>
      <t xml:space="preserve">
</t>
    </r>
    <r>
      <rPr>
        <sz val="10"/>
        <rFont val="Arial"/>
        <family val="2"/>
      </rPr>
      <t xml:space="preserve">
</t>
    </r>
  </si>
  <si>
    <t>Current edition:</t>
  </si>
  <si>
    <t>Version log:</t>
  </si>
  <si>
    <t>MCRCS-2022: additional rows for new credit risky instruments in GBP and USD</t>
  </si>
  <si>
    <t>CORP-FI-GBP-NONFIN-A-SEN_UNS-05</t>
  </si>
  <si>
    <t>CORP-FI-GBP-NONFIN-A-SEN_UNS-10</t>
  </si>
  <si>
    <t>CORP-FI-GBP-NONFIN-BBB-SEN_UNS-05</t>
  </si>
  <si>
    <t>CORP-FI-GBP-FIN-BBB-SEN_UNS-05</t>
  </si>
  <si>
    <t>CORP-FI-GBP-NONFIN-BBB-SEN_UNS-10</t>
  </si>
  <si>
    <t>CORP-FI-GBP-FIN-BBB-SEN_UNS-10</t>
  </si>
  <si>
    <t>CORP-FI-USD-NONFIN-A-SEN_UNS-05</t>
  </si>
  <si>
    <t>CORP-FI-USD-NONFIN-A-SEN_UNS-10</t>
  </si>
  <si>
    <t>CORP-FI-USD-NONFIN-BBB-SEN_UNS-05</t>
  </si>
  <si>
    <t>CORP-FI-USD-NONFIN-BBB-SEN_UNS-10</t>
  </si>
  <si>
    <t>CORP-FI-GBP-FIN-A-SEN_UNS-05</t>
  </si>
  <si>
    <t>CORP-FI-GBP-FIN-A-SEN_UNS-10</t>
  </si>
  <si>
    <t>CORP-FI-USD-FIN-A-SEN_UNS-05</t>
  </si>
  <si>
    <t>CORP-FI-USD-FIN-A-SEN_UNS-10</t>
  </si>
  <si>
    <t>CORP-FI-USD-FIN-BBB-SEN_UNS-05</t>
  </si>
  <si>
    <t>CORP-FI-USD-FIN-BBB-SEN_UNS-10</t>
  </si>
  <si>
    <t>Multinational bank located in UK</t>
  </si>
  <si>
    <t>Multinational corporate located in UK</t>
  </si>
  <si>
    <t>Multinational bank located in US</t>
  </si>
  <si>
    <t>Multinational corporate located in US</t>
  </si>
  <si>
    <t>CORP-FI-NA-FIN-AAA-SEN_UNS-05</t>
  </si>
  <si>
    <t>CORP-FI-NA-FIN-AAA-SEN_UNS-10</t>
  </si>
  <si>
    <t>CORP-FI-NA-NONFIN-AAA-SEN_UNS-05</t>
  </si>
  <si>
    <t>CORP-FI-NA-NONFIN-AAA-SEN_UNS-10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</si>
  <si>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</si>
  <si>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</si>
  <si>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</si>
  <si>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</si>
  <si>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</si>
  <si>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</si>
  <si>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</si>
  <si>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</si>
  <si>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</si>
  <si>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</si>
  <si>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</si>
  <si>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</si>
  <si>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</si>
  <si>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</si>
  <si>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</si>
  <si>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</si>
  <si>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</si>
  <si>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</si>
  <si>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</si>
  <si>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</si>
  <si>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</si>
  <si>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</si>
  <si>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</si>
  <si>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</si>
  <si>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</si>
  <si>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</si>
  <si>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</si>
  <si>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</si>
  <si>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</si>
  <si>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</si>
  <si>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</si>
  <si>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</si>
  <si>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</si>
  <si>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</si>
  <si>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</si>
  <si>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</si>
  <si>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Other-EQ-EUR-PCP-EU-INS-NA-NA-NA</t>
  </si>
  <si>
    <t>Other-RE-EUR-RES-NL-NA-NA-NA-NA</t>
  </si>
  <si>
    <t>Other-RE-EUR-COM-FR-NA-NA-NA-NA</t>
  </si>
  <si>
    <t>Other-RE-EUR-COM-DE-NA-NA-NA-NA</t>
  </si>
  <si>
    <t>Other-RE-EUR-COM-UK-NA-NA-NA-NA</t>
  </si>
  <si>
    <t>Other-RE-EUR-COM-IT-NA-NA-NA-NA</t>
  </si>
  <si>
    <t>Definition EUR benchmark portfolios</t>
  </si>
  <si>
    <t>BMP market value</t>
  </si>
  <si>
    <t>Position units in benchmark portfolio</t>
  </si>
  <si>
    <t>SOV</t>
  </si>
  <si>
    <t>LIAB_Long</t>
  </si>
  <si>
    <t>LIAB_Long_VA</t>
  </si>
  <si>
    <t>LIAB_Short</t>
  </si>
  <si>
    <t>LIAB_Short_VA</t>
  </si>
  <si>
    <t>LIAB_Neutral</t>
  </si>
  <si>
    <t>LIAB_Neutral_VA</t>
  </si>
  <si>
    <t>A_EUR_LLong</t>
  </si>
  <si>
    <t>A_EUR_LLong_VA</t>
  </si>
  <si>
    <t>A_DE_LLong</t>
  </si>
  <si>
    <t>A_DE_LLong_VA</t>
  </si>
  <si>
    <t>A_IT_LLong</t>
  </si>
  <si>
    <t>A_IT_LLong_VA</t>
  </si>
  <si>
    <t>A_SOV_LLong</t>
  </si>
  <si>
    <t>A_SOV_LLong_VA</t>
  </si>
  <si>
    <t>A_CORP_LLong</t>
  </si>
  <si>
    <t>A_CORP_LLong_VA</t>
  </si>
  <si>
    <t>A_EUR_LShort</t>
  </si>
  <si>
    <t>A_EUR_LShort_VA</t>
  </si>
  <si>
    <t>A_DE_LShort</t>
  </si>
  <si>
    <t>A_DE_LShort_VA</t>
  </si>
  <si>
    <t>A_IT_LShort</t>
  </si>
  <si>
    <t>A_IT_LShort_VA</t>
  </si>
  <si>
    <t>A_SOV_LShort</t>
  </si>
  <si>
    <t>A_SOV_LShort_VA</t>
  </si>
  <si>
    <t>A_CORP_LShort</t>
  </si>
  <si>
    <t>A_CORP_LShort_VA</t>
  </si>
  <si>
    <t>A_EUR_Lneutral</t>
  </si>
  <si>
    <t>A_EUR_LNeutral_VA</t>
  </si>
  <si>
    <t>Code of financial position</t>
  </si>
  <si>
    <t>EUR_BMP_01</t>
  </si>
  <si>
    <t>EUR_BMP_02</t>
  </si>
  <si>
    <t>EUR_BMP_03</t>
  </si>
  <si>
    <t>EUR_BMP_04</t>
  </si>
  <si>
    <t>EUR_BMP_05</t>
  </si>
  <si>
    <t>EUR_BMP_06</t>
  </si>
  <si>
    <t>EUR_BMP_07</t>
  </si>
  <si>
    <t>EUR_BMP_08</t>
  </si>
  <si>
    <t>EUR_BMP_09</t>
  </si>
  <si>
    <t>EUR_BMP_10</t>
  </si>
  <si>
    <t>EUR_BMPL_01</t>
  </si>
  <si>
    <t>EUR_BMPL_01_VA</t>
  </si>
  <si>
    <t>EUR_BMPL_02</t>
  </si>
  <si>
    <t>EUR_BMPL_02_VA</t>
  </si>
  <si>
    <t>EUR_BMPL_03</t>
  </si>
  <si>
    <t>EUR_BMPL_03_VA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</si>
  <si>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</si>
  <si>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</si>
  <si>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</si>
  <si>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</si>
  <si>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</si>
  <si>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</si>
  <si>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</si>
  <si>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</si>
  <si>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</si>
  <si>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</si>
  <si>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</si>
  <si>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</si>
  <si>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</si>
  <si>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</si>
  <si>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</si>
  <si>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</si>
  <si>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</si>
  <si>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</si>
  <si>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</si>
  <si>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</si>
  <si>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EUR_BMP_AL_01_03</t>
  </si>
  <si>
    <t>EUR_BMP_AL_01_03_VA</t>
  </si>
  <si>
    <t>Instrument MV in EUR</t>
  </si>
  <si>
    <t>Instrument MV in EUR incl. VA</t>
  </si>
  <si>
    <t>MCRCS-2023: no changes</t>
  </si>
  <si>
    <t>MCRCS YE 2024</t>
  </si>
  <si>
    <t>For further explanation, please refer to the document 'MCRCS_year-end_2024_Instructions'.</t>
  </si>
  <si>
    <t>MCRCS-2024: no changes</t>
  </si>
  <si>
    <t>EIOPA RFR_spot_no_va 2024/12/31</t>
  </si>
  <si>
    <t>EIOPA RFR_spot_va 2024/12/31</t>
  </si>
  <si>
    <t>VA (bps) according to EIOPA RFR_spot_va 2024/12/31</t>
  </si>
  <si>
    <t>Remark that the initial market value of each benchmark portfolio is derived by multiplying the position units of the portfolio’s constituents with its respective calibration targets prescribed in the sheet ‘Instr_2024_A’.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</si>
  <si>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UFR)</t>
  </si>
  <si>
    <t>LLP</t>
  </si>
  <si>
    <t>37.821630999999996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</si>
</sst>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0"/>
    <numFmt numFmtId="167" formatCode="0.000000E+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b/>
      <sz val="10"/>
      <color theme="1"/>
      <name val="Arial"/>
      <family val="2"/>
    </font>
    <font>
      <i/>
      <sz val="10"/>
      <color theme="1"/>
      <name val="Arial"/>
      <family val="2"/>
    </font>
    <font>
      <sz val="9"/>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83">
    <xf numFmtId="0" fontId="0" fillId="0" borderId="0" xfId="0"/>
    <xf numFmtId="0" fontId="0" fillId="33" borderId="0" xfId="0" applyFill="1"/>
    <xf numFmtId="0" fontId="0" fillId="0" borderId="10" xfId="0" applyBorder="1" applyAlignment="1">
      <alignment wrapText="1"/>
    </xf>
    <xf numFmtId="0" fontId="21" fillId="0" borderId="0" xfId="0" applyFont="1"/>
    <xf numFmtId="0" fontId="22" fillId="0" borderId="0" xfId="0" applyFont="1"/>
    <xf numFmtId="0" fontId="22" fillId="0" borderId="0" xfId="0" applyFont="1" applyAlignment="1">
      <alignment wrapText="1"/>
    </xf>
    <xf numFmtId="3" fontId="22" fillId="0" borderId="0" xfId="0" applyNumberFormat="1" applyFont="1"/>
    <xf numFmtId="0" fontId="23" fillId="0" borderId="0" xfId="0" applyFont="1"/>
    <xf numFmtId="0" fontId="23" fillId="0" borderId="0" xfId="0" applyFont="1" applyAlignment="1">
      <alignment wrapText="1"/>
    </xf>
    <xf numFmtId="3" fontId="23" fillId="0" borderId="0" xfId="0" applyNumberFormat="1" applyFont="1"/>
    <xf numFmtId="0" fontId="24" fillId="34" borderId="10" xfId="0" applyFont="1" applyFill="1" applyBorder="1"/>
    <xf numFmtId="0" fontId="24" fillId="34" borderId="10" xfId="0" applyFont="1" applyFill="1" applyBorder="1" applyAlignment="1">
      <alignment wrapText="1"/>
    </xf>
    <xf numFmtId="3" fontId="24" fillId="34" borderId="10" xfId="0" applyNumberFormat="1" applyFont="1" applyFill="1" applyBorder="1"/>
    <xf numFmtId="0" fontId="22" fillId="0" borderId="10" xfId="0" applyFont="1" applyBorder="1"/>
    <xf numFmtId="0" fontId="22" fillId="0" borderId="10" xfId="0" applyFont="1" applyBorder="1" applyAlignment="1">
      <alignment wrapText="1"/>
    </xf>
    <xf numFmtId="3" fontId="22" fillId="34" borderId="10" xfId="0" applyNumberFormat="1" applyFont="1" applyFill="1" applyBorder="1"/>
    <xf numFmtId="0" fontId="19" fillId="33" borderId="10" xfId="42" applyFont="1" applyFill="1" applyBorder="1" applyAlignment="1">
      <alignment vertical="top" wrapText="1"/>
    </xf>
    <xf numFmtId="3" fontId="0" fillId="34" borderId="10" xfId="0" applyNumberFormat="1" applyFill="1" applyBorder="1" applyAlignment="1">
      <alignment wrapText="1"/>
    </xf>
    <xf numFmtId="0" fontId="18" fillId="33" borderId="10" xfId="42" applyFill="1" applyBorder="1" applyAlignment="1">
      <alignment vertical="top" wrapText="1"/>
    </xf>
    <xf numFmtId="0" fontId="25" fillId="0" borderId="10" xfId="0" applyFont="1" applyBorder="1" applyAlignment="1">
      <alignment wrapText="1"/>
    </xf>
    <xf numFmtId="0" fontId="24" fillId="35" borderId="10" xfId="0" applyFont="1" applyFill="1" applyBorder="1"/>
    <xf numFmtId="0" fontId="0" fillId="34" borderId="10" xfId="0" applyFill="1" applyBorder="1"/>
    <xf numFmtId="0" fontId="22" fillId="35" borderId="10" xfId="0" applyFont="1" applyFill="1" applyBorder="1"/>
    <xf numFmtId="0" fontId="22" fillId="36" borderId="10" xfId="0" applyFont="1" applyFill="1" applyBorder="1"/>
    <xf numFmtId="0" fontId="22" fillId="0" borderId="0" xfId="0" applyFont="1" applyAlignment="1">
      <alignment vertical="top" wrapText="1"/>
    </xf>
    <xf numFmtId="0" fontId="23" fillId="0" borderId="0" xfId="0" applyFont="1" applyAlignment="1">
      <alignment vertical="top" wrapText="1"/>
    </xf>
    <xf numFmtId="0" fontId="24" fillId="34" borderId="10" xfId="0" applyFont="1" applyFill="1" applyBorder="1" applyAlignment="1">
      <alignment vertical="top" wrapText="1"/>
    </xf>
    <xf numFmtId="0" fontId="22" fillId="0" borderId="10" xfId="0" applyFont="1" applyBorder="1" applyAlignment="1">
      <alignment vertical="top" wrapText="1"/>
    </xf>
    <xf numFmtId="0" fontId="27"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0" fillId="33" borderId="0" xfId="0" applyFont="1" applyFill="1"/>
    <xf numFmtId="165" fontId="22" fillId="0" borderId="0" xfId="43" applyNumberFormat="1" applyFont="1"/>
    <xf numFmtId="0" fontId="31" fillId="0" borderId="10" xfId="0" applyFont="1" applyBorder="1" applyAlignment="1">
      <alignment wrapText="1"/>
    </xf>
    <xf numFmtId="0" fontId="31" fillId="0" borderId="0" xfId="0" applyFont="1"/>
    <xf numFmtId="164" fontId="32" fillId="35" borderId="0" xfId="43" applyNumberFormat="1" applyFont="1" applyFill="1"/>
    <xf numFmtId="0" fontId="32" fillId="35" borderId="0" xfId="0" applyFont="1" applyFill="1"/>
    <xf numFmtId="165" fontId="32" fillId="35" borderId="0" xfId="43" applyNumberFormat="1" applyFont="1" applyFill="1"/>
    <xf numFmtId="0" fontId="32" fillId="35" borderId="12" xfId="0" applyFont="1" applyFill="1" applyBorder="1"/>
    <xf numFmtId="164" fontId="32" fillId="35" borderId="12" xfId="43" applyNumberFormat="1" applyFont="1" applyFill="1" applyBorder="1"/>
    <xf numFmtId="165" fontId="32" fillId="35" borderId="12" xfId="43" applyNumberFormat="1" applyFont="1" applyFill="1" applyBorder="1"/>
    <xf numFmtId="164" fontId="32" fillId="35" borderId="0" xfId="43" applyNumberFormat="1" applyFont="1" applyFill="1" applyBorder="1"/>
    <xf numFmtId="0" fontId="31" fillId="35" borderId="11" xfId="0" applyFont="1" applyFill="1" applyBorder="1"/>
    <xf numFmtId="0" fontId="31" fillId="35" borderId="13" xfId="0" applyFont="1" applyFill="1" applyBorder="1"/>
    <xf numFmtId="0" fontId="31" fillId="35" borderId="14" xfId="0" applyFont="1" applyFill="1" applyBorder="1"/>
    <xf numFmtId="0" fontId="33" fillId="36" borderId="10" xfId="0" applyFont="1" applyFill="1" applyBorder="1"/>
    <xf numFmtId="4" fontId="0" fillId="34" borderId="10" xfId="0" applyNumberFormat="1" applyFill="1" applyBorder="1"/>
    <xf numFmtId="4" fontId="0" fillId="34" borderId="11" xfId="0" applyNumberFormat="1" applyFill="1" applyBorder="1" applyAlignment="1">
      <alignment wrapText="1"/>
    </xf>
    <xf numFmtId="166" fontId="0" fillId="34" borderId="10" xfId="0" applyNumberFormat="1" applyFill="1" applyBorder="1"/>
    <xf numFmtId="0" fontId="0" fillId="37" borderId="0" xfId="0" applyFill="1"/>
    <xf numFmtId="0" fontId="16" fillId="0" borderId="0" xfId="0" applyFont="1"/>
    <xf numFmtId="0" fontId="29" fillId="33" borderId="0" xfId="42" applyFont="1" applyFill="1" applyAlignment="1">
      <alignment horizontal="left" vertical="top" wrapText="1"/>
    </xf>
    <xf numFmtId="0" fontId="34" fillId="33" borderId="0" xfId="0" applyFont="1" applyFill="1"/>
    <xf numFmtId="0" fontId="18" fillId="33" borderId="0" xfId="0" applyFont="1" applyFill="1"/>
    <xf numFmtId="0" fontId="18" fillId="33" borderId="0" xfId="0" applyFont="1" applyFill="1" applyAlignment="1">
      <alignment vertical="top" wrapText="1"/>
    </xf>
    <xf numFmtId="0" fontId="18" fillId="33" borderId="0" xfId="0" applyFont="1" applyFill="1" applyAlignment="1">
      <alignment horizontal="left" vertical="top" wrapText="1"/>
    </xf>
    <xf numFmtId="167" fontId="18" fillId="33" borderId="0" xfId="0" applyNumberFormat="1" applyFont="1" applyFill="1" applyAlignment="1">
      <alignment horizontal="left" vertical="top" wrapText="1"/>
    </xf>
    <xf numFmtId="164" fontId="18" fillId="33" borderId="0" xfId="43" applyNumberFormat="1" applyFont="1" applyFill="1" applyAlignment="1">
      <alignment horizontal="left" vertical="top" wrapText="1"/>
    </xf>
    <xf numFmtId="2" fontId="18" fillId="33" borderId="0" xfId="0" applyNumberFormat="1" applyFont="1" applyFill="1" applyAlignment="1">
      <alignment horizontal="left" vertical="top" wrapText="1"/>
    </xf>
    <xf numFmtId="0" fontId="35" fillId="38" borderId="0" xfId="0" applyFont="1" applyFill="1" applyAlignment="1">
      <alignment horizontal="center"/>
    </xf>
    <xf numFmtId="0" fontId="35" fillId="39" borderId="0" xfId="42" applyFont="1" applyFill="1" applyAlignment="1">
      <alignment vertical="top" wrapText="1"/>
    </xf>
    <xf numFmtId="0" fontId="18" fillId="38" borderId="0" xfId="0" applyFont="1" applyFill="1" applyAlignment="1">
      <alignment horizontal="left" vertical="top" wrapText="1"/>
    </xf>
    <xf numFmtId="0" fontId="18" fillId="40" borderId="0" xfId="0" applyFont="1" applyFill="1" applyAlignment="1">
      <alignment horizontal="left" vertical="top" wrapText="1"/>
    </xf>
    <xf numFmtId="0" fontId="36" fillId="33" borderId="0" xfId="0" applyFont="1" applyFill="1" applyAlignment="1">
      <alignment vertical="top"/>
    </xf>
    <xf numFmtId="167" fontId="36" fillId="33" borderId="0" xfId="0" applyNumberFormat="1" applyFont="1" applyFill="1" applyAlignment="1">
      <alignment vertical="top"/>
    </xf>
    <xf numFmtId="167" fontId="36" fillId="39" borderId="0" xfId="0" applyNumberFormat="1" applyFont="1" applyFill="1" applyAlignment="1">
      <alignment vertical="top"/>
    </xf>
    <xf numFmtId="167" fontId="36" fillId="40" borderId="0" xfId="0" applyNumberFormat="1" applyFont="1" applyFill="1" applyAlignment="1">
      <alignment vertical="top"/>
    </xf>
    <xf numFmtId="167" fontId="36" fillId="41" borderId="0" xfId="0" applyNumberFormat="1" applyFont="1" applyFill="1" applyAlignment="1">
      <alignment vertical="top"/>
    </xf>
    <xf numFmtId="167" fontId="36" fillId="42" borderId="0" xfId="0" applyNumberFormat="1" applyFont="1" applyFill="1" applyAlignment="1">
      <alignment vertical="top"/>
    </xf>
    <xf numFmtId="167" fontId="36" fillId="43" borderId="0" xfId="0" applyNumberFormat="1" applyFont="1" applyFill="1" applyAlignment="1">
      <alignment vertical="top"/>
    </xf>
    <xf numFmtId="0" fontId="18" fillId="33" borderId="0" xfId="0" applyFont="1" applyFill="1" applyAlignment="1">
      <alignment vertical="top"/>
    </xf>
    <xf numFmtId="0" fontId="18" fillId="33" borderId="0" xfId="0" applyFont="1" applyFill="1" applyAlignment="1">
      <alignment horizontal="left" vertical="top" wrapText="1"/>
    </xf>
    <xf numFmtId="0" fontId="35" fillId="38" borderId="0" xfId="0" applyFont="1" applyFill="1" applyAlignment="1">
      <alignment horizontal="center"/>
    </xf>
    <xf numFmtId="0" fontId="24" fillId="35" borderId="0" xfId="0" applyFont="1" applyFill="1"/>
    <xf numFmtId="0" fontId="22" fillId="35" borderId="0" xfId="0" applyFont="1" applyFill="1"/>
    <xf numFmtId="164" fontId="1" fillId="35" borderId="0" xfId="43" applyNumberFormat="1" applyFont="1" applyFill="1"/>
    <xf numFmtId="0" fontId="0" fillId="35" borderId="0" xfId="0" applyFill="1"/>
    <xf numFmtId="0" fontId="0" fillId="35" borderId="12" xfId="0" applyFill="1" applyBorder="1"/>
    <xf numFmtId="0" fontId="22" fillId="35" borderId="11" xfId="0" applyFont="1" applyFill="1" applyBorder="1"/>
    <xf numFmtId="10" fontId="1" fillId="35" borderId="13" xfId="43" applyNumberFormat="1" applyFont="1" applyFill="1" applyBorder="1"/>
    <xf numFmtId="10" fontId="1" fillId="35" borderId="14" xfId="43" applyNumberFormat="1" applyFont="1" applyFill="1" applyBorder="1"/>
    <xf numFmtId="0" fontId="22" fillId="35" borderId="13" xfId="0" applyFont="1" applyFill="1" applyBorder="1"/>
    <xf numFmtId="0" fontId="22" fillId="35" borderId="14" xfId="0" applyFont="1" applyFill="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1F00000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zoomScale="90" zoomScaleNormal="90" workbookViewId="0"/>
  </sheetViews>
  <sheetFormatPr defaultColWidth="11.42578125" defaultRowHeight="15" x14ac:dyDescent="0.25"/>
  <cols>
    <col min="1" max="1" width="2" customWidth="1"/>
    <col min="2" max="2" width="115.42578125" customWidth="1"/>
    <col min="5" max="5" width="22" customWidth="1"/>
    <col min="6" max="6" width="23.7109375" customWidth="1"/>
  </cols>
  <sheetData>
    <row r="1" spans="1:6" x14ac:dyDescent="0.25">
      <c r="A1" s="1"/>
      <c r="B1" s="1"/>
      <c r="C1" s="1"/>
    </row>
    <row r="2" spans="1:6" ht="63.75" x14ac:dyDescent="0.25">
      <c r="A2" s="1"/>
      <c r="B2" s="28" t="s">
        <v>192</v>
      </c>
      <c r="C2" s="1"/>
      <c r="E2" s="50" t="s">
        <v>191</v>
      </c>
      <c r="F2" s="49" t="s">
        <v>336</v>
      </c>
    </row>
    <row r="3" spans="1:6" x14ac:dyDescent="0.25">
      <c r="A3" s="1"/>
      <c r="B3" s="28" t="s">
        <v>193</v>
      </c>
      <c r="C3" s="1"/>
    </row>
    <row r="4" spans="1:6" x14ac:dyDescent="0.25">
      <c r="A4" s="1"/>
      <c r="B4" s="28" t="str">
        <f>F2</f>
        <v>MCRCS YE 2024</v>
      </c>
      <c r="C4" s="1"/>
    </row>
    <row r="5" spans="1:6" x14ac:dyDescent="0.25">
      <c r="A5" s="1"/>
      <c r="B5" s="51" t="s">
        <v>337</v>
      </c>
      <c r="C5" s="1"/>
    </row>
    <row r="6" spans="1:6" x14ac:dyDescent="0.25">
      <c r="A6" s="1"/>
      <c r="B6" s="1"/>
      <c r="C6" s="1"/>
    </row>
    <row r="7" spans="1:6" x14ac:dyDescent="0.25">
      <c r="A7" s="1"/>
      <c r="B7" s="31"/>
      <c r="C7" s="1"/>
    </row>
    <row r="8" spans="1:6" x14ac:dyDescent="0.25">
      <c r="A8" s="1"/>
      <c r="B8" s="1"/>
      <c r="C8" s="1"/>
    </row>
    <row r="9" spans="1:6" x14ac:dyDescent="0.25">
      <c r="A9" s="1"/>
      <c r="B9" s="29"/>
      <c r="C9" s="1"/>
    </row>
    <row r="10" spans="1:6" x14ac:dyDescent="0.25">
      <c r="A10" s="1"/>
      <c r="B10" s="30"/>
      <c r="C10" s="1"/>
    </row>
    <row r="11" spans="1:6" x14ac:dyDescent="0.25">
      <c r="A11" s="1"/>
      <c r="B11" s="29"/>
      <c r="C11" s="1"/>
    </row>
    <row r="12" spans="1:6" x14ac:dyDescent="0.25">
      <c r="A12" s="1"/>
      <c r="B12" s="1"/>
      <c r="C12" s="1"/>
    </row>
    <row r="13" spans="1:6" x14ac:dyDescent="0.25">
      <c r="A13" s="1"/>
      <c r="B13" s="1"/>
      <c r="C13" s="1"/>
    </row>
    <row r="14" spans="1:6" x14ac:dyDescent="0.25">
      <c r="A14" s="1"/>
      <c r="B14" s="1"/>
      <c r="C14" s="1"/>
    </row>
    <row r="15" spans="1:6" x14ac:dyDescent="0.25">
      <c r="A15" s="1"/>
      <c r="B15" s="1"/>
      <c r="C15" s="1"/>
    </row>
    <row r="16" spans="1:6" x14ac:dyDescent="0.25">
      <c r="A16" s="1"/>
      <c r="B16" s="1"/>
      <c r="C16" s="1"/>
    </row>
    <row r="17" spans="1:3" x14ac:dyDescent="0.25">
      <c r="A17" s="1"/>
      <c r="B17" s="1"/>
      <c r="C17" s="1"/>
    </row>
    <row r="18" spans="1:3" x14ac:dyDescent="0.25">
      <c r="A18" s="1"/>
      <c r="B18" s="1"/>
      <c r="C18" s="1"/>
    </row>
    <row r="19" spans="1:3" x14ac:dyDescent="0.25">
      <c r="A19" s="1"/>
      <c r="B19" s="1"/>
      <c r="C19" s="1"/>
    </row>
    <row r="20" spans="1:3" x14ac:dyDescent="0.25">
      <c r="A20" s="1"/>
      <c r="B20" s="1"/>
      <c r="C20" s="1"/>
    </row>
    <row r="41" spans="2:2" x14ac:dyDescent="0.25">
      <c r="B41" t="s">
        <v>194</v>
      </c>
    </row>
    <row r="42" spans="2:2" x14ac:dyDescent="0.25">
      <c r="B42" t="s">
        <v>195</v>
      </c>
    </row>
    <row r="43" spans="2:2" x14ac:dyDescent="0.25">
      <c r="B43" t="s">
        <v>335</v>
      </c>
    </row>
    <row r="44" spans="2:2" x14ac:dyDescent="0.25">
      <c r="B44" t="s">
        <v>338</v>
      </c>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N131"/>
  <sheetViews>
    <sheetView zoomScale="70" zoomScaleNormal="70" workbookViewId="0">
      <pane xSplit="1" ySplit="7" topLeftCell="B8" activePane="bottomRight" state="frozen"/>
      <selection activeCell="O7" sqref="O7:S110"/>
      <selection pane="topRight" activeCell="O7" sqref="O7:S110"/>
      <selection pane="bottomLeft" activeCell="O7" sqref="O7:S110"/>
      <selection pane="bottomRight"/>
    </sheetView>
  </sheetViews>
  <sheetFormatPr defaultColWidth="11.5703125" defaultRowHeight="12.75" x14ac:dyDescent="0.2"/>
  <cols>
    <col min="1" max="1" width="71.42578125" style="4" bestFit="1" customWidth="1"/>
    <col min="2" max="2" width="10" style="4" bestFit="1" customWidth="1"/>
    <col min="3" max="3" width="10.140625" style="4" customWidth="1"/>
    <col min="4" max="5" width="13.85546875" style="4" bestFit="1" customWidth="1"/>
    <col min="6" max="6" width="11.85546875" style="4" bestFit="1" customWidth="1"/>
    <col min="7" max="7" width="42.85546875" style="5" customWidth="1"/>
    <col min="8" max="8" width="12.42578125" style="4" bestFit="1" customWidth="1"/>
    <col min="9" max="9" width="12.7109375" style="4" bestFit="1" customWidth="1"/>
    <col min="10" max="10" width="8.5703125" style="4" bestFit="1" customWidth="1"/>
    <col min="11" max="11" width="58.28515625" style="24" customWidth="1"/>
    <col min="12" max="12" width="21.7109375" style="6" bestFit="1" customWidth="1"/>
    <col min="13" max="14" width="18.140625" style="6" customWidth="1"/>
    <col min="15" max="16" width="12" style="6" customWidth="1"/>
    <col min="17" max="17" width="12" style="4" customWidth="1"/>
    <col min="18" max="20" width="11.5703125" style="4"/>
    <col min="21" max="24" width="15.5703125" style="4" customWidth="1"/>
    <col min="25" max="27" width="11.5703125" style="4"/>
    <col min="28" max="29" width="15.5703125" style="4" customWidth="1"/>
    <col min="30" max="31" width="11.5703125" style="4"/>
    <col min="32" max="32" width="16" style="4" customWidth="1"/>
    <col min="33" max="33" width="16.42578125" style="4" customWidth="1"/>
    <col min="34" max="34" width="15.42578125" style="4" customWidth="1"/>
    <col min="35" max="16384" width="11.5703125" style="4"/>
  </cols>
  <sheetData>
    <row r="1" spans="1:40" x14ac:dyDescent="0.2">
      <c r="A1" s="3" t="str">
        <f>"List of financial instruments for "&amp;README!F2</f>
        <v>List of financial instruments for MCRCS YE 2024</v>
      </c>
    </row>
    <row r="2" spans="1:40" x14ac:dyDescent="0.2">
      <c r="A2" s="4" t="s">
        <v>81</v>
      </c>
    </row>
    <row r="5" spans="1:40" x14ac:dyDescent="0.2">
      <c r="A5" s="5"/>
    </row>
    <row r="6" spans="1:40" x14ac:dyDescent="0.2">
      <c r="A6" s="7">
        <f>COLUMN()</f>
        <v>1</v>
      </c>
      <c r="B6" s="7">
        <f>COLUMN()</f>
        <v>2</v>
      </c>
      <c r="C6" s="7">
        <f>COLUMN()</f>
        <v>3</v>
      </c>
      <c r="D6" s="7">
        <f>COLUMN()</f>
        <v>4</v>
      </c>
      <c r="E6" s="7">
        <f>COLUMN()</f>
        <v>5</v>
      </c>
      <c r="F6" s="7">
        <f>COLUMN()</f>
        <v>6</v>
      </c>
      <c r="G6" s="8">
        <f>COLUMN()</f>
        <v>7</v>
      </c>
      <c r="H6" s="7">
        <f>COLUMN()</f>
        <v>8</v>
      </c>
      <c r="I6" s="7">
        <f>COLUMN()</f>
        <v>9</v>
      </c>
      <c r="J6" s="7">
        <f>COLUMN()</f>
        <v>10</v>
      </c>
      <c r="K6" s="25">
        <f>COLUMN()</f>
        <v>11</v>
      </c>
      <c r="L6" s="9">
        <f>COLUMN()</f>
        <v>12</v>
      </c>
      <c r="M6" s="9">
        <f>COLUMN()</f>
        <v>13</v>
      </c>
      <c r="N6" s="9">
        <f>COLUMN()</f>
        <v>14</v>
      </c>
      <c r="O6" s="9">
        <f>COLUMN()</f>
        <v>15</v>
      </c>
      <c r="P6" s="9">
        <f>COLUMN()</f>
        <v>16</v>
      </c>
      <c r="Q6" s="9">
        <f>COLUMN()</f>
        <v>17</v>
      </c>
      <c r="R6" s="9">
        <f>COLUMN()</f>
        <v>18</v>
      </c>
      <c r="S6" s="9">
        <f>COLUMN()</f>
        <v>19</v>
      </c>
      <c r="T6" s="9">
        <f>COLUMN()</f>
        <v>20</v>
      </c>
      <c r="U6" s="9">
        <f>COLUMN()</f>
        <v>21</v>
      </c>
      <c r="V6" s="9">
        <f>COLUMN()</f>
        <v>22</v>
      </c>
      <c r="W6" s="9">
        <f>COLUMN()</f>
        <v>23</v>
      </c>
      <c r="X6" s="9">
        <f>COLUMN()</f>
        <v>24</v>
      </c>
      <c r="Y6" s="9">
        <f>COLUMN()</f>
        <v>25</v>
      </c>
      <c r="Z6" s="9">
        <f>COLUMN()</f>
        <v>26</v>
      </c>
      <c r="AA6" s="9">
        <f>COLUMN()</f>
        <v>27</v>
      </c>
      <c r="AB6" s="9">
        <f>COLUMN()</f>
        <v>28</v>
      </c>
      <c r="AC6" s="9">
        <f>COLUMN()</f>
        <v>29</v>
      </c>
      <c r="AD6" s="9">
        <f>COLUMN()</f>
        <v>30</v>
      </c>
      <c r="AE6" s="9">
        <f>COLUMN()</f>
        <v>31</v>
      </c>
      <c r="AF6" s="9">
        <f>COLUMN()</f>
        <v>32</v>
      </c>
      <c r="AG6" s="9">
        <f>COLUMN()</f>
        <v>33</v>
      </c>
      <c r="AH6" s="9">
        <f>COLUMN()</f>
        <v>34</v>
      </c>
      <c r="AI6" s="9">
        <f>COLUMN()</f>
        <v>35</v>
      </c>
      <c r="AJ6" s="9">
        <f>COLUMN()</f>
        <v>36</v>
      </c>
      <c r="AK6" s="9">
        <f>COLUMN()</f>
        <v>37</v>
      </c>
      <c r="AL6" s="9">
        <f>COLUMN()</f>
        <v>38</v>
      </c>
      <c r="AM6" s="9">
        <f>COLUMN()</f>
        <v>39</v>
      </c>
      <c r="AN6" s="9">
        <f>COLUMN()</f>
        <v>40</v>
      </c>
    </row>
    <row r="7" spans="1:40" x14ac:dyDescent="0.2">
      <c r="A7" s="10" t="s">
        <v>28</v>
      </c>
      <c r="B7" s="10" t="s">
        <v>21</v>
      </c>
      <c r="C7" s="10" t="s">
        <v>20</v>
      </c>
      <c r="D7" s="10" t="s">
        <v>22</v>
      </c>
      <c r="E7" s="10" t="s">
        <v>23</v>
      </c>
      <c r="F7" s="10" t="s">
        <v>37</v>
      </c>
      <c r="G7" s="11" t="s">
        <v>38</v>
      </c>
      <c r="H7" s="10" t="s">
        <v>51</v>
      </c>
      <c r="I7" s="10" t="s">
        <v>50</v>
      </c>
      <c r="J7" s="10" t="s">
        <v>24</v>
      </c>
      <c r="K7" s="26" t="s">
        <v>36</v>
      </c>
      <c r="L7" s="12" t="s">
        <v>92</v>
      </c>
      <c r="M7" s="10" t="s">
        <v>103</v>
      </c>
      <c r="N7" s="10" t="s">
        <v>121</v>
      </c>
      <c r="O7" s="20" t="s">
        <v>104</v>
      </c>
      <c r="P7" s="20" t="s">
        <v>105</v>
      </c>
      <c r="Q7" s="20" t="s">
        <v>123</v>
      </c>
      <c r="R7" s="20" t="s">
        <v>122</v>
      </c>
    </row>
    <row r="8" spans="1:40" ht="15" x14ac:dyDescent="0.25">
      <c r="A8" s="13" t="s">
        <v>132</v>
      </c>
      <c r="B8" s="13" t="s">
        <v>25</v>
      </c>
      <c r="C8" s="13" t="s">
        <v>2</v>
      </c>
      <c r="D8" s="13" t="s">
        <v>26</v>
      </c>
      <c r="E8" s="13" t="s">
        <v>52</v>
      </c>
      <c r="F8" s="13" t="s">
        <v>27</v>
      </c>
      <c r="G8" s="14" t="s">
        <v>39</v>
      </c>
      <c r="H8" s="13" t="s">
        <v>111</v>
      </c>
      <c r="I8" s="13" t="s">
        <v>111</v>
      </c>
      <c r="J8" s="13">
        <v>5</v>
      </c>
      <c r="K8" s="27" t="s">
        <v>82</v>
      </c>
      <c r="L8" s="15">
        <v>1</v>
      </c>
      <c r="M8" s="21">
        <v>0.88722500000000004</v>
      </c>
      <c r="N8" s="21">
        <v>0.88722500000000004</v>
      </c>
      <c r="O8" s="22" t="s">
        <v>2</v>
      </c>
      <c r="P8" s="22">
        <v>2.1420000000000002E-2</v>
      </c>
      <c r="Q8" s="22">
        <v>10</v>
      </c>
      <c r="R8" s="23"/>
      <c r="T8" s="32"/>
      <c r="U8" s="73" t="s">
        <v>339</v>
      </c>
      <c r="V8" s="74"/>
      <c r="W8" s="74"/>
      <c r="X8" s="74"/>
      <c r="Z8" s="73" t="s">
        <v>340</v>
      </c>
      <c r="AA8" s="74"/>
      <c r="AB8" s="74"/>
      <c r="AC8" s="74"/>
      <c r="AE8" s="73" t="s">
        <v>341</v>
      </c>
      <c r="AF8" s="75"/>
      <c r="AG8" s="75"/>
      <c r="AH8" s="75"/>
    </row>
    <row r="9" spans="1:40" ht="15" x14ac:dyDescent="0.25">
      <c r="A9" s="13" t="s">
        <v>133</v>
      </c>
      <c r="B9" s="13" t="s">
        <v>25</v>
      </c>
      <c r="C9" s="13" t="s">
        <v>2</v>
      </c>
      <c r="D9" s="13" t="s">
        <v>26</v>
      </c>
      <c r="E9" s="13" t="s">
        <v>52</v>
      </c>
      <c r="F9" s="13" t="s">
        <v>27</v>
      </c>
      <c r="G9" s="14" t="s">
        <v>39</v>
      </c>
      <c r="H9" s="13" t="s">
        <v>111</v>
      </c>
      <c r="I9" s="13" t="s">
        <v>111</v>
      </c>
      <c r="J9" s="13">
        <v>10</v>
      </c>
      <c r="K9" s="27" t="s">
        <v>82</v>
      </c>
      <c r="L9" s="15">
        <v>1</v>
      </c>
      <c r="M9" s="21">
        <v>0.76076699999999997</v>
      </c>
      <c r="N9" s="21">
        <v>0.76076699999999997</v>
      </c>
      <c r="O9" s="22" t="s">
        <v>2</v>
      </c>
      <c r="P9" s="22">
        <v>2.2669999999999999E-2</v>
      </c>
      <c r="Q9" s="22">
        <v>10</v>
      </c>
      <c r="R9" s="23"/>
      <c r="T9" s="32"/>
      <c r="U9" s="74"/>
      <c r="V9" s="74" t="s">
        <v>2</v>
      </c>
      <c r="W9" s="74" t="s">
        <v>7</v>
      </c>
      <c r="X9" s="74" t="s">
        <v>9</v>
      </c>
      <c r="Z9" s="74"/>
      <c r="AA9" s="74" t="s">
        <v>2</v>
      </c>
      <c r="AB9" s="74" t="s">
        <v>7</v>
      </c>
      <c r="AC9" s="74" t="s">
        <v>9</v>
      </c>
      <c r="AE9" s="74"/>
      <c r="AF9" s="74" t="s">
        <v>2</v>
      </c>
      <c r="AG9" s="74" t="s">
        <v>7</v>
      </c>
      <c r="AH9" s="74" t="s">
        <v>9</v>
      </c>
    </row>
    <row r="10" spans="1:40" ht="15" x14ac:dyDescent="0.25">
      <c r="A10" s="13" t="s">
        <v>134</v>
      </c>
      <c r="B10" s="13" t="s">
        <v>25</v>
      </c>
      <c r="C10" s="13" t="s">
        <v>2</v>
      </c>
      <c r="D10" s="13" t="s">
        <v>26</v>
      </c>
      <c r="E10" s="13" t="s">
        <v>52</v>
      </c>
      <c r="F10" s="13" t="s">
        <v>27</v>
      </c>
      <c r="G10" s="14" t="s">
        <v>39</v>
      </c>
      <c r="H10" s="13" t="s">
        <v>111</v>
      </c>
      <c r="I10" s="13" t="s">
        <v>111</v>
      </c>
      <c r="J10" s="13">
        <v>20</v>
      </c>
      <c r="K10" s="27" t="s">
        <v>82</v>
      </c>
      <c r="L10" s="15">
        <v>1</v>
      </c>
      <c r="M10" s="21">
        <v>0.55486000000000002</v>
      </c>
      <c r="N10" s="21">
        <v>0.55486000000000002</v>
      </c>
      <c r="O10" s="22" t="s">
        <v>2</v>
      </c>
      <c r="P10" s="22">
        <v>2.2589999999999999E-2</v>
      </c>
      <c r="Q10" s="22">
        <v>10</v>
      </c>
      <c r="R10" s="23"/>
      <c r="T10" s="32"/>
      <c r="U10" s="76">
        <v>1</v>
      </c>
      <c r="V10" s="35">
        <v>2.2360000000000001E-2</v>
      </c>
      <c r="W10" s="35">
        <v>4.4569999999999999E-2</v>
      </c>
      <c r="X10" s="35">
        <v>4.1799999999999997E-2</v>
      </c>
      <c r="Y10" s="34"/>
      <c r="Z10" s="36">
        <v>1</v>
      </c>
      <c r="AA10" s="35">
        <v>2.4660000000000001E-2</v>
      </c>
      <c r="AB10" s="35">
        <v>4.607E-2</v>
      </c>
      <c r="AC10" s="35">
        <v>4.5499999999999999E-2</v>
      </c>
      <c r="AD10" s="34"/>
      <c r="AE10" s="36">
        <v>1</v>
      </c>
      <c r="AF10" s="37">
        <v>23</v>
      </c>
      <c r="AG10" s="37">
        <v>15.000000000000014</v>
      </c>
      <c r="AH10" s="37">
        <v>37.000000000000021</v>
      </c>
    </row>
    <row r="11" spans="1:40" ht="15" x14ac:dyDescent="0.25">
      <c r="A11" s="13" t="s">
        <v>135</v>
      </c>
      <c r="B11" s="13" t="s">
        <v>25</v>
      </c>
      <c r="C11" s="13" t="s">
        <v>2</v>
      </c>
      <c r="D11" s="13" t="s">
        <v>26</v>
      </c>
      <c r="E11" s="13" t="s">
        <v>52</v>
      </c>
      <c r="F11" s="13" t="s">
        <v>3</v>
      </c>
      <c r="G11" s="14" t="s">
        <v>40</v>
      </c>
      <c r="H11" s="13" t="s">
        <v>111</v>
      </c>
      <c r="I11" s="13" t="s">
        <v>111</v>
      </c>
      <c r="J11" s="13">
        <v>5</v>
      </c>
      <c r="K11" s="27" t="s">
        <v>82</v>
      </c>
      <c r="L11" s="15">
        <v>1</v>
      </c>
      <c r="M11" s="21">
        <v>0.88346599999999997</v>
      </c>
      <c r="N11" s="21">
        <v>0.88346599999999997</v>
      </c>
      <c r="O11" s="22" t="s">
        <v>2</v>
      </c>
      <c r="P11" s="22">
        <v>2.1420000000000002E-2</v>
      </c>
      <c r="Q11" s="22">
        <v>10</v>
      </c>
      <c r="R11" s="23"/>
      <c r="T11" s="32"/>
      <c r="U11" s="76">
        <v>2</v>
      </c>
      <c r="V11" s="35">
        <v>2.0930000000000001E-2</v>
      </c>
      <c r="W11" s="35">
        <v>4.2630000000000001E-2</v>
      </c>
      <c r="X11" s="35">
        <v>4.086E-2</v>
      </c>
      <c r="Y11" s="34"/>
      <c r="Z11" s="36">
        <v>2</v>
      </c>
      <c r="AA11" s="35">
        <v>2.3230000000000001E-2</v>
      </c>
      <c r="AB11" s="35">
        <v>4.4130000000000003E-2</v>
      </c>
      <c r="AC11" s="35">
        <v>4.4560000000000002E-2</v>
      </c>
      <c r="AD11" s="34"/>
      <c r="AE11" s="36">
        <v>2</v>
      </c>
      <c r="AF11" s="37">
        <v>23</v>
      </c>
      <c r="AG11" s="37">
        <v>15.000000000000014</v>
      </c>
      <c r="AH11" s="37">
        <v>37.000000000000021</v>
      </c>
    </row>
    <row r="12" spans="1:40" ht="15" x14ac:dyDescent="0.25">
      <c r="A12" s="13" t="s">
        <v>136</v>
      </c>
      <c r="B12" s="13" t="s">
        <v>25</v>
      </c>
      <c r="C12" s="13" t="s">
        <v>2</v>
      </c>
      <c r="D12" s="13" t="s">
        <v>26</v>
      </c>
      <c r="E12" s="13" t="s">
        <v>52</v>
      </c>
      <c r="F12" s="13" t="s">
        <v>3</v>
      </c>
      <c r="G12" s="14" t="s">
        <v>40</v>
      </c>
      <c r="H12" s="13" t="s">
        <v>111</v>
      </c>
      <c r="I12" s="13" t="s">
        <v>111</v>
      </c>
      <c r="J12" s="13">
        <v>10</v>
      </c>
      <c r="K12" s="27" t="s">
        <v>82</v>
      </c>
      <c r="L12" s="15">
        <v>1</v>
      </c>
      <c r="M12" s="21">
        <v>0.74670000000000003</v>
      </c>
      <c r="N12" s="21">
        <v>0.74670000000000003</v>
      </c>
      <c r="O12" s="22" t="s">
        <v>2</v>
      </c>
      <c r="P12" s="22">
        <v>2.2669999999999999E-2</v>
      </c>
      <c r="Q12" s="22">
        <v>10</v>
      </c>
      <c r="R12" s="23"/>
      <c r="T12" s="32"/>
      <c r="U12" s="76">
        <v>3</v>
      </c>
      <c r="V12" s="35">
        <v>2.0930000000000001E-2</v>
      </c>
      <c r="W12" s="35">
        <v>4.1529999999999997E-2</v>
      </c>
      <c r="X12" s="35">
        <v>4.0629999999999999E-2</v>
      </c>
      <c r="Y12" s="34"/>
      <c r="Z12" s="36">
        <v>3</v>
      </c>
      <c r="AA12" s="35">
        <v>2.3230000000000001E-2</v>
      </c>
      <c r="AB12" s="35">
        <v>4.3029999999999999E-2</v>
      </c>
      <c r="AC12" s="35">
        <v>4.4330000000000001E-2</v>
      </c>
      <c r="AD12" s="34"/>
      <c r="AE12" s="36">
        <v>3</v>
      </c>
      <c r="AF12" s="37">
        <v>23</v>
      </c>
      <c r="AG12" s="37">
        <v>15.000000000000014</v>
      </c>
      <c r="AH12" s="37">
        <v>37.000000000000021</v>
      </c>
    </row>
    <row r="13" spans="1:40" ht="15" x14ac:dyDescent="0.25">
      <c r="A13" s="13" t="s">
        <v>137</v>
      </c>
      <c r="B13" s="13" t="s">
        <v>25</v>
      </c>
      <c r="C13" s="13" t="s">
        <v>2</v>
      </c>
      <c r="D13" s="13" t="s">
        <v>26</v>
      </c>
      <c r="E13" s="13" t="s">
        <v>52</v>
      </c>
      <c r="F13" s="13" t="s">
        <v>3</v>
      </c>
      <c r="G13" s="14" t="s">
        <v>40</v>
      </c>
      <c r="H13" s="13" t="s">
        <v>111</v>
      </c>
      <c r="I13" s="13" t="s">
        <v>111</v>
      </c>
      <c r="J13" s="13">
        <v>20</v>
      </c>
      <c r="K13" s="27" t="s">
        <v>82</v>
      </c>
      <c r="L13" s="15">
        <v>1</v>
      </c>
      <c r="M13" s="21">
        <v>0.51326899999999998</v>
      </c>
      <c r="N13" s="21">
        <v>0.51326899999999998</v>
      </c>
      <c r="O13" s="22" t="s">
        <v>2</v>
      </c>
      <c r="P13" s="22">
        <v>2.2589999999999999E-2</v>
      </c>
      <c r="Q13" s="22">
        <v>10</v>
      </c>
      <c r="R13" s="23"/>
      <c r="T13" s="32"/>
      <c r="U13" s="76">
        <v>4</v>
      </c>
      <c r="V13" s="35">
        <v>2.12E-2</v>
      </c>
      <c r="W13" s="35">
        <v>4.0800000000000003E-2</v>
      </c>
      <c r="X13" s="35">
        <v>4.0410000000000001E-2</v>
      </c>
      <c r="Y13" s="34"/>
      <c r="Z13" s="36">
        <v>4</v>
      </c>
      <c r="AA13" s="35">
        <v>2.35E-2</v>
      </c>
      <c r="AB13" s="35">
        <v>4.2299999999999997E-2</v>
      </c>
      <c r="AC13" s="35">
        <v>4.4110000000000003E-2</v>
      </c>
      <c r="AD13" s="34"/>
      <c r="AE13" s="36">
        <v>4</v>
      </c>
      <c r="AF13" s="37">
        <v>23</v>
      </c>
      <c r="AG13" s="37">
        <v>14.999999999999943</v>
      </c>
      <c r="AH13" s="37">
        <v>37.000000000000021</v>
      </c>
    </row>
    <row r="14" spans="1:40" ht="15" x14ac:dyDescent="0.25">
      <c r="A14" s="13" t="s">
        <v>138</v>
      </c>
      <c r="B14" s="13" t="s">
        <v>25</v>
      </c>
      <c r="C14" s="13" t="s">
        <v>2</v>
      </c>
      <c r="D14" s="13" t="s">
        <v>26</v>
      </c>
      <c r="E14" s="13" t="s">
        <v>52</v>
      </c>
      <c r="F14" s="13" t="s">
        <v>30</v>
      </c>
      <c r="G14" s="14" t="s">
        <v>41</v>
      </c>
      <c r="H14" s="13" t="s">
        <v>111</v>
      </c>
      <c r="I14" s="13" t="s">
        <v>111</v>
      </c>
      <c r="J14" s="13">
        <v>5</v>
      </c>
      <c r="K14" s="27" t="s">
        <v>82</v>
      </c>
      <c r="L14" s="15">
        <v>1</v>
      </c>
      <c r="M14" s="21">
        <v>0.90051000000000003</v>
      </c>
      <c r="N14" s="21">
        <v>0.90051000000000003</v>
      </c>
      <c r="O14" s="22" t="s">
        <v>2</v>
      </c>
      <c r="P14" s="22">
        <v>2.1420000000000002E-2</v>
      </c>
      <c r="Q14" s="22">
        <v>10</v>
      </c>
      <c r="R14" s="23"/>
      <c r="T14" s="32"/>
      <c r="U14" s="77">
        <v>5</v>
      </c>
      <c r="V14" s="39">
        <v>2.1420000000000002E-2</v>
      </c>
      <c r="W14" s="39">
        <v>4.0379999999999999E-2</v>
      </c>
      <c r="X14" s="39">
        <v>4.0169999999999997E-2</v>
      </c>
      <c r="Y14" s="34"/>
      <c r="Z14" s="38">
        <v>5</v>
      </c>
      <c r="AA14" s="39">
        <v>2.3720000000000001E-2</v>
      </c>
      <c r="AB14" s="39">
        <v>4.1880000000000001E-2</v>
      </c>
      <c r="AC14" s="39">
        <v>4.3869999999999999E-2</v>
      </c>
      <c r="AD14" s="34"/>
      <c r="AE14" s="38">
        <v>5</v>
      </c>
      <c r="AF14" s="40">
        <v>23</v>
      </c>
      <c r="AG14" s="40">
        <v>15.000000000000014</v>
      </c>
      <c r="AH14" s="40">
        <v>37.000000000000021</v>
      </c>
    </row>
    <row r="15" spans="1:40" ht="15" x14ac:dyDescent="0.25">
      <c r="A15" s="13" t="s">
        <v>139</v>
      </c>
      <c r="B15" s="13" t="s">
        <v>25</v>
      </c>
      <c r="C15" s="13" t="s">
        <v>2</v>
      </c>
      <c r="D15" s="13" t="s">
        <v>26</v>
      </c>
      <c r="E15" s="13" t="s">
        <v>52</v>
      </c>
      <c r="F15" s="13" t="s">
        <v>30</v>
      </c>
      <c r="G15" s="14" t="s">
        <v>41</v>
      </c>
      <c r="H15" s="13" t="s">
        <v>111</v>
      </c>
      <c r="I15" s="13" t="s">
        <v>111</v>
      </c>
      <c r="J15" s="13">
        <v>10</v>
      </c>
      <c r="K15" s="27" t="s">
        <v>82</v>
      </c>
      <c r="L15" s="15">
        <v>1</v>
      </c>
      <c r="M15" s="21">
        <v>0.79156199999999999</v>
      </c>
      <c r="N15" s="21">
        <v>0.79156199999999999</v>
      </c>
      <c r="O15" s="22" t="s">
        <v>2</v>
      </c>
      <c r="P15" s="22">
        <v>2.2669999999999999E-2</v>
      </c>
      <c r="Q15" s="22">
        <v>10</v>
      </c>
      <c r="R15" s="23"/>
      <c r="T15" s="32"/>
      <c r="U15" s="76">
        <v>6</v>
      </c>
      <c r="V15" s="35">
        <v>2.1700000000000001E-2</v>
      </c>
      <c r="W15" s="35">
        <v>4.0160000000000001E-2</v>
      </c>
      <c r="X15" s="35">
        <v>4.0550000000000003E-2</v>
      </c>
      <c r="Y15" s="34"/>
      <c r="Z15" s="36">
        <v>6</v>
      </c>
      <c r="AA15" s="35">
        <v>2.4E-2</v>
      </c>
      <c r="AB15" s="35">
        <v>4.1660000000000003E-2</v>
      </c>
      <c r="AC15" s="35">
        <v>4.4249999999999998E-2</v>
      </c>
      <c r="AD15" s="34"/>
      <c r="AE15" s="36">
        <v>6</v>
      </c>
      <c r="AF15" s="37">
        <v>23</v>
      </c>
      <c r="AG15" s="37">
        <v>15.000000000000014</v>
      </c>
      <c r="AH15" s="37">
        <v>36.99999999999995</v>
      </c>
    </row>
    <row r="16" spans="1:40" ht="15" x14ac:dyDescent="0.25">
      <c r="A16" s="13" t="s">
        <v>140</v>
      </c>
      <c r="B16" s="13" t="s">
        <v>25</v>
      </c>
      <c r="C16" s="13" t="s">
        <v>2</v>
      </c>
      <c r="D16" s="13" t="s">
        <v>26</v>
      </c>
      <c r="E16" s="13" t="s">
        <v>52</v>
      </c>
      <c r="F16" s="13" t="s">
        <v>30</v>
      </c>
      <c r="G16" s="14" t="s">
        <v>41</v>
      </c>
      <c r="H16" s="13" t="s">
        <v>111</v>
      </c>
      <c r="I16" s="13" t="s">
        <v>111</v>
      </c>
      <c r="J16" s="13">
        <v>20</v>
      </c>
      <c r="K16" s="27" t="s">
        <v>82</v>
      </c>
      <c r="L16" s="15">
        <v>1</v>
      </c>
      <c r="M16" s="21">
        <v>0.60270000000000001</v>
      </c>
      <c r="N16" s="21">
        <v>0.60270000000000001</v>
      </c>
      <c r="O16" s="22" t="s">
        <v>2</v>
      </c>
      <c r="P16" s="22">
        <v>2.2589999999999999E-2</v>
      </c>
      <c r="Q16" s="22">
        <v>10</v>
      </c>
      <c r="R16" s="23"/>
      <c r="T16" s="32"/>
      <c r="U16" s="76">
        <v>7</v>
      </c>
      <c r="V16" s="35">
        <v>2.198E-2</v>
      </c>
      <c r="W16" s="35">
        <v>4.0129999999999999E-2</v>
      </c>
      <c r="X16" s="35">
        <v>4.0509999999999997E-2</v>
      </c>
      <c r="Y16" s="34"/>
      <c r="Z16" s="36">
        <v>7</v>
      </c>
      <c r="AA16" s="35">
        <v>2.4279999999999999E-2</v>
      </c>
      <c r="AB16" s="35">
        <v>4.163E-2</v>
      </c>
      <c r="AC16" s="35">
        <v>4.4209999999999999E-2</v>
      </c>
      <c r="AD16" s="34"/>
      <c r="AE16" s="36">
        <v>7</v>
      </c>
      <c r="AF16" s="37">
        <v>23</v>
      </c>
      <c r="AG16" s="37">
        <v>15.000000000000014</v>
      </c>
      <c r="AH16" s="37">
        <v>37.000000000000021</v>
      </c>
    </row>
    <row r="17" spans="1:34" ht="15" x14ac:dyDescent="0.25">
      <c r="A17" s="13" t="s">
        <v>141</v>
      </c>
      <c r="B17" s="13" t="s">
        <v>25</v>
      </c>
      <c r="C17" s="13" t="s">
        <v>2</v>
      </c>
      <c r="D17" s="13" t="s">
        <v>26</v>
      </c>
      <c r="E17" s="13" t="s">
        <v>52</v>
      </c>
      <c r="F17" s="13" t="s">
        <v>31</v>
      </c>
      <c r="G17" s="14" t="s">
        <v>42</v>
      </c>
      <c r="H17" s="13" t="s">
        <v>111</v>
      </c>
      <c r="I17" s="13" t="s">
        <v>111</v>
      </c>
      <c r="J17" s="13">
        <v>5</v>
      </c>
      <c r="K17" s="27" t="s">
        <v>82</v>
      </c>
      <c r="L17" s="15">
        <v>1</v>
      </c>
      <c r="M17" s="21">
        <v>0.88264799999999999</v>
      </c>
      <c r="N17" s="21">
        <v>0.88264799999999999</v>
      </c>
      <c r="O17" s="22" t="s">
        <v>2</v>
      </c>
      <c r="P17" s="22">
        <v>2.1420000000000002E-2</v>
      </c>
      <c r="Q17" s="22">
        <v>10</v>
      </c>
      <c r="R17" s="23"/>
      <c r="T17" s="32"/>
      <c r="U17" s="76">
        <v>8</v>
      </c>
      <c r="V17" s="35">
        <v>2.222E-2</v>
      </c>
      <c r="W17" s="35">
        <v>4.0239999999999998E-2</v>
      </c>
      <c r="X17" s="35">
        <v>4.0759999999999998E-2</v>
      </c>
      <c r="Y17" s="34"/>
      <c r="Z17" s="36">
        <v>8</v>
      </c>
      <c r="AA17" s="35">
        <v>2.452E-2</v>
      </c>
      <c r="AB17" s="35">
        <v>4.1739999999999999E-2</v>
      </c>
      <c r="AC17" s="35">
        <v>4.446E-2</v>
      </c>
      <c r="AD17" s="34"/>
      <c r="AE17" s="36">
        <v>8</v>
      </c>
      <c r="AF17" s="37">
        <v>23</v>
      </c>
      <c r="AG17" s="37">
        <v>15.000000000000014</v>
      </c>
      <c r="AH17" s="37">
        <v>37.000000000000021</v>
      </c>
    </row>
    <row r="18" spans="1:34" ht="15" x14ac:dyDescent="0.25">
      <c r="A18" s="13" t="s">
        <v>142</v>
      </c>
      <c r="B18" s="13" t="s">
        <v>25</v>
      </c>
      <c r="C18" s="13" t="s">
        <v>2</v>
      </c>
      <c r="D18" s="13" t="s">
        <v>26</v>
      </c>
      <c r="E18" s="13" t="s">
        <v>52</v>
      </c>
      <c r="F18" s="13" t="s">
        <v>31</v>
      </c>
      <c r="G18" s="14" t="s">
        <v>42</v>
      </c>
      <c r="H18" s="13" t="s">
        <v>111</v>
      </c>
      <c r="I18" s="13" t="s">
        <v>111</v>
      </c>
      <c r="J18" s="13">
        <v>10</v>
      </c>
      <c r="K18" s="27" t="s">
        <v>82</v>
      </c>
      <c r="L18" s="15">
        <v>1</v>
      </c>
      <c r="M18" s="21">
        <v>0.74423799999999996</v>
      </c>
      <c r="N18" s="21">
        <v>0.74423799999999996</v>
      </c>
      <c r="O18" s="22" t="s">
        <v>2</v>
      </c>
      <c r="P18" s="22">
        <v>2.2669999999999999E-2</v>
      </c>
      <c r="Q18" s="22">
        <v>10</v>
      </c>
      <c r="R18" s="23"/>
      <c r="T18" s="32"/>
      <c r="U18" s="76">
        <v>9</v>
      </c>
      <c r="V18" s="35">
        <v>2.2429999999999999E-2</v>
      </c>
      <c r="W18" s="35">
        <v>4.045E-2</v>
      </c>
      <c r="X18" s="35">
        <v>4.0559999999999999E-2</v>
      </c>
      <c r="Y18" s="34"/>
      <c r="Z18" s="36">
        <v>9</v>
      </c>
      <c r="AA18" s="35">
        <v>2.4729999999999999E-2</v>
      </c>
      <c r="AB18" s="35">
        <v>4.1950000000000001E-2</v>
      </c>
      <c r="AC18" s="35">
        <v>4.4260000000000001E-2</v>
      </c>
      <c r="AD18" s="34"/>
      <c r="AE18" s="36">
        <v>9</v>
      </c>
      <c r="AF18" s="37">
        <v>23</v>
      </c>
      <c r="AG18" s="37">
        <v>15.000000000000014</v>
      </c>
      <c r="AH18" s="37">
        <v>37.000000000000021</v>
      </c>
    </row>
    <row r="19" spans="1:34" ht="15" x14ac:dyDescent="0.25">
      <c r="A19" s="13" t="s">
        <v>143</v>
      </c>
      <c r="B19" s="13" t="s">
        <v>25</v>
      </c>
      <c r="C19" s="13" t="s">
        <v>2</v>
      </c>
      <c r="D19" s="13" t="s">
        <v>26</v>
      </c>
      <c r="E19" s="13" t="s">
        <v>52</v>
      </c>
      <c r="F19" s="13" t="s">
        <v>31</v>
      </c>
      <c r="G19" s="14" t="s">
        <v>42</v>
      </c>
      <c r="H19" s="13" t="s">
        <v>111</v>
      </c>
      <c r="I19" s="13" t="s">
        <v>111</v>
      </c>
      <c r="J19" s="13">
        <v>20</v>
      </c>
      <c r="K19" s="27" t="s">
        <v>82</v>
      </c>
      <c r="L19" s="15">
        <v>1</v>
      </c>
      <c r="M19" s="21">
        <v>0.50461</v>
      </c>
      <c r="N19" s="21">
        <v>0.50461</v>
      </c>
      <c r="O19" s="22" t="s">
        <v>2</v>
      </c>
      <c r="P19" s="22">
        <v>2.2589999999999999E-2</v>
      </c>
      <c r="Q19" s="22">
        <v>10</v>
      </c>
      <c r="R19" s="23"/>
      <c r="T19" s="32"/>
      <c r="U19" s="77">
        <v>10</v>
      </c>
      <c r="V19" s="39">
        <v>2.2669999999999999E-2</v>
      </c>
      <c r="W19" s="39">
        <v>4.0719999999999999E-2</v>
      </c>
      <c r="X19" s="39">
        <v>4.0669999999999998E-2</v>
      </c>
      <c r="Y19" s="34"/>
      <c r="Z19" s="38">
        <v>10</v>
      </c>
      <c r="AA19" s="39">
        <v>2.4969999999999999E-2</v>
      </c>
      <c r="AB19" s="39">
        <v>4.2220000000000001E-2</v>
      </c>
      <c r="AC19" s="39">
        <v>4.437E-2</v>
      </c>
      <c r="AD19" s="34"/>
      <c r="AE19" s="38">
        <v>10</v>
      </c>
      <c r="AF19" s="40">
        <v>23</v>
      </c>
      <c r="AG19" s="40">
        <v>15.000000000000014</v>
      </c>
      <c r="AH19" s="40">
        <v>37.000000000000021</v>
      </c>
    </row>
    <row r="20" spans="1:34" ht="15" x14ac:dyDescent="0.25">
      <c r="A20" s="13" t="s">
        <v>144</v>
      </c>
      <c r="B20" s="13" t="s">
        <v>25</v>
      </c>
      <c r="C20" s="13" t="s">
        <v>2</v>
      </c>
      <c r="D20" s="13" t="s">
        <v>26</v>
      </c>
      <c r="E20" s="13" t="s">
        <v>52</v>
      </c>
      <c r="F20" s="13" t="s">
        <v>4</v>
      </c>
      <c r="G20" s="14" t="s">
        <v>43</v>
      </c>
      <c r="H20" s="13" t="s">
        <v>111</v>
      </c>
      <c r="I20" s="13" t="s">
        <v>111</v>
      </c>
      <c r="J20" s="13">
        <v>5</v>
      </c>
      <c r="K20" s="27" t="s">
        <v>82</v>
      </c>
      <c r="L20" s="15">
        <v>1</v>
      </c>
      <c r="M20" s="21">
        <v>0.87780000000000002</v>
      </c>
      <c r="N20" s="21">
        <v>0.87780000000000002</v>
      </c>
      <c r="O20" s="22" t="s">
        <v>2</v>
      </c>
      <c r="P20" s="22">
        <v>2.1420000000000002E-2</v>
      </c>
      <c r="Q20" s="22">
        <v>10</v>
      </c>
      <c r="R20" s="23"/>
      <c r="T20" s="32"/>
      <c r="U20" s="76">
        <v>11</v>
      </c>
      <c r="V20" s="35">
        <v>2.2859999999999998E-2</v>
      </c>
      <c r="W20" s="35">
        <v>4.1059999999999999E-2</v>
      </c>
      <c r="X20" s="35">
        <v>4.0820000000000002E-2</v>
      </c>
      <c r="Y20" s="34"/>
      <c r="Z20" s="36">
        <v>11</v>
      </c>
      <c r="AA20" s="35">
        <v>2.5159999999999998E-2</v>
      </c>
      <c r="AB20" s="35">
        <v>4.2560000000000001E-2</v>
      </c>
      <c r="AC20" s="35">
        <v>4.4519999999999997E-2</v>
      </c>
      <c r="AD20" s="34"/>
      <c r="AE20" s="36">
        <v>11</v>
      </c>
      <c r="AF20" s="37">
        <v>23</v>
      </c>
      <c r="AG20" s="37">
        <v>15.000000000000014</v>
      </c>
      <c r="AH20" s="37">
        <v>36.99999999999995</v>
      </c>
    </row>
    <row r="21" spans="1:34" ht="15" x14ac:dyDescent="0.25">
      <c r="A21" s="13" t="s">
        <v>145</v>
      </c>
      <c r="B21" s="13" t="s">
        <v>25</v>
      </c>
      <c r="C21" s="13" t="s">
        <v>2</v>
      </c>
      <c r="D21" s="13" t="s">
        <v>26</v>
      </c>
      <c r="E21" s="13" t="s">
        <v>52</v>
      </c>
      <c r="F21" s="13" t="s">
        <v>4</v>
      </c>
      <c r="G21" s="14" t="s">
        <v>43</v>
      </c>
      <c r="H21" s="13" t="s">
        <v>111</v>
      </c>
      <c r="I21" s="13" t="s">
        <v>111</v>
      </c>
      <c r="J21" s="13">
        <v>10</v>
      </c>
      <c r="K21" s="27" t="s">
        <v>82</v>
      </c>
      <c r="L21" s="15">
        <v>1</v>
      </c>
      <c r="M21" s="21">
        <v>0.73078900000000002</v>
      </c>
      <c r="N21" s="21">
        <v>0.73078900000000002</v>
      </c>
      <c r="O21" s="22" t="s">
        <v>2</v>
      </c>
      <c r="P21" s="22">
        <v>2.2669999999999999E-2</v>
      </c>
      <c r="Q21" s="22">
        <v>10</v>
      </c>
      <c r="R21" s="23"/>
      <c r="T21" s="32"/>
      <c r="U21" s="76">
        <v>12</v>
      </c>
      <c r="V21" s="35">
        <v>2.308E-2</v>
      </c>
      <c r="W21" s="35">
        <v>4.1410000000000002E-2</v>
      </c>
      <c r="X21" s="35">
        <v>4.095E-2</v>
      </c>
      <c r="Y21" s="34"/>
      <c r="Z21" s="36">
        <v>12</v>
      </c>
      <c r="AA21" s="35">
        <v>2.538E-2</v>
      </c>
      <c r="AB21" s="35">
        <v>4.2909999999999997E-2</v>
      </c>
      <c r="AC21" s="35">
        <v>4.4650000000000002E-2</v>
      </c>
      <c r="AD21" s="34"/>
      <c r="AE21" s="36">
        <v>12</v>
      </c>
      <c r="AF21" s="37">
        <v>23</v>
      </c>
      <c r="AG21" s="37">
        <v>14.999999999999943</v>
      </c>
      <c r="AH21" s="37">
        <v>37.000000000000021</v>
      </c>
    </row>
    <row r="22" spans="1:34" ht="15" x14ac:dyDescent="0.25">
      <c r="A22" s="13" t="s">
        <v>146</v>
      </c>
      <c r="B22" s="13" t="s">
        <v>25</v>
      </c>
      <c r="C22" s="13" t="s">
        <v>2</v>
      </c>
      <c r="D22" s="13" t="s">
        <v>26</v>
      </c>
      <c r="E22" s="13" t="s">
        <v>52</v>
      </c>
      <c r="F22" s="13" t="s">
        <v>4</v>
      </c>
      <c r="G22" s="14" t="s">
        <v>43</v>
      </c>
      <c r="H22" s="13" t="s">
        <v>111</v>
      </c>
      <c r="I22" s="13" t="s">
        <v>111</v>
      </c>
      <c r="J22" s="13">
        <v>20</v>
      </c>
      <c r="K22" s="27" t="s">
        <v>82</v>
      </c>
      <c r="L22" s="15">
        <v>1</v>
      </c>
      <c r="M22" s="21">
        <v>0.49821599999999999</v>
      </c>
      <c r="N22" s="21">
        <v>0.49821599999999999</v>
      </c>
      <c r="O22" s="22" t="s">
        <v>2</v>
      </c>
      <c r="P22" s="22">
        <v>2.2589999999999999E-2</v>
      </c>
      <c r="Q22" s="22">
        <v>10</v>
      </c>
      <c r="R22" s="23"/>
      <c r="T22" s="32"/>
      <c r="U22" s="76">
        <v>13</v>
      </c>
      <c r="V22" s="35">
        <v>2.325E-2</v>
      </c>
      <c r="W22" s="35">
        <v>4.1739999999999999E-2</v>
      </c>
      <c r="X22" s="35">
        <v>4.1099999999999998E-2</v>
      </c>
      <c r="Y22" s="34"/>
      <c r="Z22" s="36">
        <v>13</v>
      </c>
      <c r="AA22" s="35">
        <v>2.555E-2</v>
      </c>
      <c r="AB22" s="35">
        <v>4.3240000000000001E-2</v>
      </c>
      <c r="AC22" s="35">
        <v>4.48E-2</v>
      </c>
      <c r="AD22" s="34"/>
      <c r="AE22" s="36">
        <v>13</v>
      </c>
      <c r="AF22" s="37">
        <v>23</v>
      </c>
      <c r="AG22" s="37">
        <v>15.000000000000014</v>
      </c>
      <c r="AH22" s="37">
        <v>37.000000000000021</v>
      </c>
    </row>
    <row r="23" spans="1:34" ht="15" x14ac:dyDescent="0.25">
      <c r="A23" s="13" t="s">
        <v>147</v>
      </c>
      <c r="B23" s="13" t="s">
        <v>25</v>
      </c>
      <c r="C23" s="13" t="s">
        <v>2</v>
      </c>
      <c r="D23" s="13" t="s">
        <v>26</v>
      </c>
      <c r="E23" s="13" t="s">
        <v>52</v>
      </c>
      <c r="F23" s="13" t="s">
        <v>32</v>
      </c>
      <c r="G23" s="14" t="s">
        <v>44</v>
      </c>
      <c r="H23" s="13" t="s">
        <v>111</v>
      </c>
      <c r="I23" s="13" t="s">
        <v>111</v>
      </c>
      <c r="J23" s="13">
        <v>5</v>
      </c>
      <c r="K23" s="27" t="s">
        <v>82</v>
      </c>
      <c r="L23" s="15">
        <v>1</v>
      </c>
      <c r="M23" s="21">
        <v>0.89174299999999995</v>
      </c>
      <c r="N23" s="21">
        <v>0.89174299999999995</v>
      </c>
      <c r="O23" s="22" t="s">
        <v>2</v>
      </c>
      <c r="P23" s="22">
        <v>2.1420000000000002E-2</v>
      </c>
      <c r="Q23" s="22">
        <v>10</v>
      </c>
      <c r="R23" s="23"/>
      <c r="T23" s="32"/>
      <c r="U23" s="76">
        <v>14</v>
      </c>
      <c r="V23" s="35">
        <v>2.334E-2</v>
      </c>
      <c r="W23" s="35">
        <v>4.2040000000000001E-2</v>
      </c>
      <c r="X23" s="35">
        <v>4.1239999999999999E-2</v>
      </c>
      <c r="Y23" s="34"/>
      <c r="Z23" s="36">
        <v>14</v>
      </c>
      <c r="AA23" s="35">
        <v>2.564E-2</v>
      </c>
      <c r="AB23" s="35">
        <v>4.3540000000000002E-2</v>
      </c>
      <c r="AC23" s="35">
        <v>4.4940000000000001E-2</v>
      </c>
      <c r="AD23" s="34"/>
      <c r="AE23" s="36">
        <v>14</v>
      </c>
      <c r="AF23" s="37">
        <v>23</v>
      </c>
      <c r="AG23" s="37">
        <v>15.000000000000014</v>
      </c>
      <c r="AH23" s="37">
        <v>37.000000000000021</v>
      </c>
    </row>
    <row r="24" spans="1:34" ht="15" x14ac:dyDescent="0.25">
      <c r="A24" s="13" t="s">
        <v>148</v>
      </c>
      <c r="B24" s="13" t="s">
        <v>25</v>
      </c>
      <c r="C24" s="13" t="s">
        <v>2</v>
      </c>
      <c r="D24" s="13" t="s">
        <v>26</v>
      </c>
      <c r="E24" s="13" t="s">
        <v>52</v>
      </c>
      <c r="F24" s="13" t="s">
        <v>32</v>
      </c>
      <c r="G24" s="14" t="s">
        <v>44</v>
      </c>
      <c r="H24" s="13" t="s">
        <v>111</v>
      </c>
      <c r="I24" s="13" t="s">
        <v>111</v>
      </c>
      <c r="J24" s="13">
        <v>10</v>
      </c>
      <c r="K24" s="27" t="s">
        <v>82</v>
      </c>
      <c r="L24" s="15">
        <v>1</v>
      </c>
      <c r="M24" s="21">
        <v>0.76753700000000002</v>
      </c>
      <c r="N24" s="21">
        <v>0.76753700000000002</v>
      </c>
      <c r="O24" s="22" t="s">
        <v>2</v>
      </c>
      <c r="P24" s="22">
        <v>2.2669999999999999E-2</v>
      </c>
      <c r="Q24" s="22">
        <v>10</v>
      </c>
      <c r="R24" s="23"/>
      <c r="T24" s="32"/>
      <c r="U24" s="77">
        <v>15</v>
      </c>
      <c r="V24" s="39">
        <v>2.332E-2</v>
      </c>
      <c r="W24" s="39">
        <v>4.2299999999999997E-2</v>
      </c>
      <c r="X24" s="39">
        <v>4.1340000000000002E-2</v>
      </c>
      <c r="Y24" s="34"/>
      <c r="Z24" s="38">
        <v>15</v>
      </c>
      <c r="AA24" s="39">
        <v>2.562E-2</v>
      </c>
      <c r="AB24" s="39">
        <v>4.3799999999999999E-2</v>
      </c>
      <c r="AC24" s="39">
        <v>4.5039999999999997E-2</v>
      </c>
      <c r="AD24" s="34"/>
      <c r="AE24" s="38">
        <v>15</v>
      </c>
      <c r="AF24" s="40">
        <v>23</v>
      </c>
      <c r="AG24" s="40">
        <v>15.000000000000014</v>
      </c>
      <c r="AH24" s="40">
        <v>36.99999999999995</v>
      </c>
    </row>
    <row r="25" spans="1:34" ht="15" x14ac:dyDescent="0.25">
      <c r="A25" s="13" t="s">
        <v>149</v>
      </c>
      <c r="B25" s="13" t="s">
        <v>25</v>
      </c>
      <c r="C25" s="13" t="s">
        <v>2</v>
      </c>
      <c r="D25" s="13" t="s">
        <v>26</v>
      </c>
      <c r="E25" s="13" t="s">
        <v>52</v>
      </c>
      <c r="F25" s="13" t="s">
        <v>32</v>
      </c>
      <c r="G25" s="14" t="s">
        <v>44</v>
      </c>
      <c r="H25" s="13" t="s">
        <v>111</v>
      </c>
      <c r="I25" s="13" t="s">
        <v>111</v>
      </c>
      <c r="J25" s="13">
        <v>20</v>
      </c>
      <c r="K25" s="27" t="s">
        <v>82</v>
      </c>
      <c r="L25" s="15">
        <v>1</v>
      </c>
      <c r="M25" s="21">
        <v>0.56519600000000003</v>
      </c>
      <c r="N25" s="21">
        <v>0.56519600000000003</v>
      </c>
      <c r="O25" s="22" t="s">
        <v>2</v>
      </c>
      <c r="P25" s="22">
        <v>2.2589999999999999E-2</v>
      </c>
      <c r="Q25" s="22">
        <v>10</v>
      </c>
      <c r="R25" s="23"/>
      <c r="T25" s="32"/>
      <c r="U25" s="76">
        <v>16</v>
      </c>
      <c r="V25" s="35">
        <v>2.3189999999999999E-2</v>
      </c>
      <c r="W25" s="35">
        <v>4.2520000000000002E-2</v>
      </c>
      <c r="X25" s="35">
        <v>4.138E-2</v>
      </c>
      <c r="Y25" s="34"/>
      <c r="Z25" s="36">
        <v>16</v>
      </c>
      <c r="AA25" s="35">
        <v>2.5489999999999999E-2</v>
      </c>
      <c r="AB25" s="35">
        <v>4.4019999999999997E-2</v>
      </c>
      <c r="AC25" s="35">
        <v>4.5080000000000002E-2</v>
      </c>
      <c r="AD25" s="34"/>
      <c r="AE25" s="36">
        <v>16</v>
      </c>
      <c r="AF25" s="37">
        <v>23</v>
      </c>
      <c r="AG25" s="37">
        <v>14.999999999999943</v>
      </c>
      <c r="AH25" s="37">
        <v>37.000000000000021</v>
      </c>
    </row>
    <row r="26" spans="1:34" ht="15" x14ac:dyDescent="0.25">
      <c r="A26" s="13" t="s">
        <v>150</v>
      </c>
      <c r="B26" s="13" t="s">
        <v>25</v>
      </c>
      <c r="C26" s="13" t="s">
        <v>2</v>
      </c>
      <c r="D26" s="13" t="s">
        <v>26</v>
      </c>
      <c r="E26" s="13" t="s">
        <v>52</v>
      </c>
      <c r="F26" s="13" t="s">
        <v>6</v>
      </c>
      <c r="G26" s="14" t="s">
        <v>45</v>
      </c>
      <c r="H26" s="13" t="s">
        <v>111</v>
      </c>
      <c r="I26" s="13" t="s">
        <v>111</v>
      </c>
      <c r="J26" s="13">
        <v>5</v>
      </c>
      <c r="K26" s="27" t="s">
        <v>82</v>
      </c>
      <c r="L26" s="15">
        <v>1</v>
      </c>
      <c r="M26" s="21">
        <v>0.869255</v>
      </c>
      <c r="N26" s="21">
        <v>0.869255</v>
      </c>
      <c r="O26" s="22" t="s">
        <v>2</v>
      </c>
      <c r="P26" s="22">
        <v>2.1420000000000002E-2</v>
      </c>
      <c r="Q26" s="22">
        <v>10</v>
      </c>
      <c r="R26" s="23"/>
      <c r="T26" s="32"/>
      <c r="U26" s="76">
        <v>17</v>
      </c>
      <c r="V26" s="35">
        <v>2.3009999999999999E-2</v>
      </c>
      <c r="W26" s="35">
        <v>4.2709999999999998E-2</v>
      </c>
      <c r="X26" s="35">
        <v>4.1360000000000001E-2</v>
      </c>
      <c r="Y26" s="34"/>
      <c r="Z26" s="36">
        <v>17</v>
      </c>
      <c r="AA26" s="35">
        <v>2.5309999999999999E-2</v>
      </c>
      <c r="AB26" s="35">
        <v>4.4209999999999999E-2</v>
      </c>
      <c r="AC26" s="35">
        <v>4.5060000000000003E-2</v>
      </c>
      <c r="AD26" s="34"/>
      <c r="AE26" s="36">
        <v>17</v>
      </c>
      <c r="AF26" s="37">
        <v>23</v>
      </c>
      <c r="AG26" s="37">
        <v>15.000000000000014</v>
      </c>
      <c r="AH26" s="37">
        <v>37.000000000000021</v>
      </c>
    </row>
    <row r="27" spans="1:34" ht="15" x14ac:dyDescent="0.25">
      <c r="A27" s="13" t="s">
        <v>151</v>
      </c>
      <c r="B27" s="13" t="s">
        <v>25</v>
      </c>
      <c r="C27" s="13" t="s">
        <v>2</v>
      </c>
      <c r="D27" s="13" t="s">
        <v>26</v>
      </c>
      <c r="E27" s="13" t="s">
        <v>52</v>
      </c>
      <c r="F27" s="13" t="s">
        <v>6</v>
      </c>
      <c r="G27" s="14" t="s">
        <v>45</v>
      </c>
      <c r="H27" s="13" t="s">
        <v>111</v>
      </c>
      <c r="I27" s="13" t="s">
        <v>111</v>
      </c>
      <c r="J27" s="13">
        <v>10</v>
      </c>
      <c r="K27" s="27" t="s">
        <v>82</v>
      </c>
      <c r="L27" s="15">
        <v>1</v>
      </c>
      <c r="M27" s="21">
        <v>0.71297299999999997</v>
      </c>
      <c r="N27" s="21">
        <v>0.71297299999999997</v>
      </c>
      <c r="O27" s="22" t="s">
        <v>2</v>
      </c>
      <c r="P27" s="22">
        <v>2.2669999999999999E-2</v>
      </c>
      <c r="Q27" s="22">
        <v>10</v>
      </c>
      <c r="R27" s="23"/>
      <c r="T27" s="32"/>
      <c r="U27" s="76">
        <v>18</v>
      </c>
      <c r="V27" s="35">
        <v>2.283E-2</v>
      </c>
      <c r="W27" s="35">
        <v>4.2849999999999999E-2</v>
      </c>
      <c r="X27" s="35">
        <v>4.129E-2</v>
      </c>
      <c r="Y27" s="34"/>
      <c r="Z27" s="36">
        <v>18</v>
      </c>
      <c r="AA27" s="35">
        <v>2.513E-2</v>
      </c>
      <c r="AB27" s="35">
        <v>4.4350000000000001E-2</v>
      </c>
      <c r="AC27" s="35">
        <v>4.4990000000000002E-2</v>
      </c>
      <c r="AD27" s="34"/>
      <c r="AE27" s="36">
        <v>18</v>
      </c>
      <c r="AF27" s="37">
        <v>23</v>
      </c>
      <c r="AG27" s="37">
        <v>15.000000000000014</v>
      </c>
      <c r="AH27" s="37">
        <v>37.000000000000021</v>
      </c>
    </row>
    <row r="28" spans="1:34" ht="15" x14ac:dyDescent="0.25">
      <c r="A28" s="13" t="s">
        <v>152</v>
      </c>
      <c r="B28" s="13" t="s">
        <v>25</v>
      </c>
      <c r="C28" s="13" t="s">
        <v>2</v>
      </c>
      <c r="D28" s="13" t="s">
        <v>26</v>
      </c>
      <c r="E28" s="13" t="s">
        <v>52</v>
      </c>
      <c r="F28" s="13" t="s">
        <v>6</v>
      </c>
      <c r="G28" s="14" t="s">
        <v>45</v>
      </c>
      <c r="H28" s="13" t="s">
        <v>111</v>
      </c>
      <c r="I28" s="13" t="s">
        <v>111</v>
      </c>
      <c r="J28" s="13">
        <v>20</v>
      </c>
      <c r="K28" s="27" t="s">
        <v>82</v>
      </c>
      <c r="L28" s="15">
        <v>1</v>
      </c>
      <c r="M28" s="21">
        <v>0.46525300000000003</v>
      </c>
      <c r="N28" s="21">
        <v>0.46525300000000003</v>
      </c>
      <c r="O28" s="22" t="s">
        <v>2</v>
      </c>
      <c r="P28" s="22">
        <v>2.2589999999999999E-2</v>
      </c>
      <c r="Q28" s="22">
        <v>10</v>
      </c>
      <c r="R28" s="23"/>
      <c r="T28" s="32"/>
      <c r="U28" s="76">
        <v>19</v>
      </c>
      <c r="V28" s="35">
        <v>2.2679999999999999E-2</v>
      </c>
      <c r="W28" s="35">
        <v>4.2959999999999998E-2</v>
      </c>
      <c r="X28" s="35">
        <v>4.1180000000000001E-2</v>
      </c>
      <c r="Y28" s="34"/>
      <c r="Z28" s="36">
        <v>19</v>
      </c>
      <c r="AA28" s="35">
        <v>2.4979999999999999E-2</v>
      </c>
      <c r="AB28" s="35">
        <v>4.446E-2</v>
      </c>
      <c r="AC28" s="35">
        <v>4.4880000000000003E-2</v>
      </c>
      <c r="AD28" s="34"/>
      <c r="AE28" s="36">
        <v>19</v>
      </c>
      <c r="AF28" s="37">
        <v>23</v>
      </c>
      <c r="AG28" s="37">
        <v>15.000000000000014</v>
      </c>
      <c r="AH28" s="37">
        <v>37.000000000000021</v>
      </c>
    </row>
    <row r="29" spans="1:34" ht="15" x14ac:dyDescent="0.25">
      <c r="A29" s="13" t="s">
        <v>153</v>
      </c>
      <c r="B29" s="13" t="s">
        <v>25</v>
      </c>
      <c r="C29" s="13" t="s">
        <v>2</v>
      </c>
      <c r="D29" s="13" t="s">
        <v>26</v>
      </c>
      <c r="E29" s="13" t="s">
        <v>52</v>
      </c>
      <c r="F29" s="13" t="s">
        <v>33</v>
      </c>
      <c r="G29" s="14" t="s">
        <v>46</v>
      </c>
      <c r="H29" s="13" t="s">
        <v>111</v>
      </c>
      <c r="I29" s="13" t="s">
        <v>111</v>
      </c>
      <c r="J29" s="13">
        <v>5</v>
      </c>
      <c r="K29" s="27" t="s">
        <v>82</v>
      </c>
      <c r="L29" s="15">
        <v>1</v>
      </c>
      <c r="M29" s="21">
        <v>0.89357600000000004</v>
      </c>
      <c r="N29" s="21">
        <v>0.89357600000000004</v>
      </c>
      <c r="O29" s="22" t="s">
        <v>2</v>
      </c>
      <c r="P29" s="22">
        <v>2.1420000000000002E-2</v>
      </c>
      <c r="Q29" s="22">
        <v>10</v>
      </c>
      <c r="R29" s="23"/>
      <c r="T29" s="32"/>
      <c r="U29" s="77">
        <v>20</v>
      </c>
      <c r="V29" s="39">
        <v>2.2589999999999999E-2</v>
      </c>
      <c r="W29" s="39">
        <v>4.3040000000000002E-2</v>
      </c>
      <c r="X29" s="39">
        <v>4.1029999999999997E-2</v>
      </c>
      <c r="Y29" s="34"/>
      <c r="Z29" s="38">
        <v>20</v>
      </c>
      <c r="AA29" s="39">
        <v>2.4889999999999999E-2</v>
      </c>
      <c r="AB29" s="39">
        <v>4.4540000000000003E-2</v>
      </c>
      <c r="AC29" s="39">
        <v>4.4729999999999999E-2</v>
      </c>
      <c r="AD29" s="34"/>
      <c r="AE29" s="38">
        <v>20</v>
      </c>
      <c r="AF29" s="40">
        <v>23</v>
      </c>
      <c r="AG29" s="40">
        <v>15.000000000000014</v>
      </c>
      <c r="AH29" s="40">
        <v>37.000000000000021</v>
      </c>
    </row>
    <row r="30" spans="1:34" ht="15" x14ac:dyDescent="0.25">
      <c r="A30" s="13" t="s">
        <v>154</v>
      </c>
      <c r="B30" s="13" t="s">
        <v>25</v>
      </c>
      <c r="C30" s="13" t="s">
        <v>2</v>
      </c>
      <c r="D30" s="13" t="s">
        <v>26</v>
      </c>
      <c r="E30" s="13" t="s">
        <v>52</v>
      </c>
      <c r="F30" s="13" t="s">
        <v>33</v>
      </c>
      <c r="G30" s="14" t="s">
        <v>46</v>
      </c>
      <c r="H30" s="13" t="s">
        <v>111</v>
      </c>
      <c r="I30" s="13" t="s">
        <v>111</v>
      </c>
      <c r="J30" s="13">
        <v>10</v>
      </c>
      <c r="K30" s="27" t="s">
        <v>82</v>
      </c>
      <c r="L30" s="15">
        <v>1</v>
      </c>
      <c r="M30" s="21">
        <v>0.774146</v>
      </c>
      <c r="N30" s="21">
        <v>0.774146</v>
      </c>
      <c r="O30" s="22" t="s">
        <v>2</v>
      </c>
      <c r="P30" s="22">
        <v>2.2669999999999999E-2</v>
      </c>
      <c r="Q30" s="22">
        <v>10</v>
      </c>
      <c r="R30" s="23"/>
      <c r="T30" s="32"/>
      <c r="U30" s="76">
        <v>25</v>
      </c>
      <c r="V30" s="41">
        <v>2.2960000000000001E-2</v>
      </c>
      <c r="W30" s="41">
        <v>4.2959999999999998E-2</v>
      </c>
      <c r="X30" s="41">
        <v>3.9829999999999997E-2</v>
      </c>
      <c r="Y30" s="34"/>
      <c r="Z30" s="36">
        <v>25</v>
      </c>
      <c r="AA30" s="41">
        <v>2.5100000000000001E-2</v>
      </c>
      <c r="AB30" s="41">
        <v>4.446E-2</v>
      </c>
      <c r="AC30" s="41">
        <v>4.3529999999999999E-2</v>
      </c>
      <c r="AD30" s="34"/>
      <c r="AE30" s="36">
        <v>25</v>
      </c>
      <c r="AF30" s="37">
        <v>21.399999999999995</v>
      </c>
      <c r="AG30" s="37">
        <v>15.000000000000014</v>
      </c>
      <c r="AH30" s="37">
        <v>37.000000000000021</v>
      </c>
    </row>
    <row r="31" spans="1:34" ht="15" x14ac:dyDescent="0.25">
      <c r="A31" s="13" t="s">
        <v>155</v>
      </c>
      <c r="B31" s="13" t="s">
        <v>25</v>
      </c>
      <c r="C31" s="13" t="s">
        <v>2</v>
      </c>
      <c r="D31" s="13" t="s">
        <v>26</v>
      </c>
      <c r="E31" s="13" t="s">
        <v>52</v>
      </c>
      <c r="F31" s="13" t="s">
        <v>33</v>
      </c>
      <c r="G31" s="14" t="s">
        <v>46</v>
      </c>
      <c r="H31" s="13" t="s">
        <v>111</v>
      </c>
      <c r="I31" s="13" t="s">
        <v>111</v>
      </c>
      <c r="J31" s="13">
        <v>20</v>
      </c>
      <c r="K31" s="27" t="s">
        <v>82</v>
      </c>
      <c r="L31" s="15">
        <v>1</v>
      </c>
      <c r="M31" s="21">
        <v>0.58340400000000003</v>
      </c>
      <c r="N31" s="21">
        <v>0.58340400000000003</v>
      </c>
      <c r="O31" s="22" t="s">
        <v>2</v>
      </c>
      <c r="P31" s="22">
        <v>2.2589999999999999E-2</v>
      </c>
      <c r="Q31" s="22">
        <v>10</v>
      </c>
      <c r="R31" s="23"/>
      <c r="T31" s="32"/>
      <c r="U31" s="76">
        <v>30</v>
      </c>
      <c r="V31" s="41">
        <v>2.385E-2</v>
      </c>
      <c r="W31" s="41">
        <v>4.2320000000000003E-2</v>
      </c>
      <c r="X31" s="41">
        <v>3.8350000000000002E-2</v>
      </c>
      <c r="Y31" s="34"/>
      <c r="Z31" s="36">
        <v>30</v>
      </c>
      <c r="AA31" s="41">
        <v>2.5760000000000002E-2</v>
      </c>
      <c r="AB31" s="41">
        <v>4.3819999999999998E-2</v>
      </c>
      <c r="AC31" s="41">
        <v>4.2049999999999997E-2</v>
      </c>
      <c r="AD31" s="34"/>
      <c r="AE31" s="36">
        <v>30</v>
      </c>
      <c r="AF31" s="37">
        <v>19.100000000000019</v>
      </c>
      <c r="AG31" s="37">
        <v>14.999999999999943</v>
      </c>
      <c r="AH31" s="37">
        <v>36.99999999999995</v>
      </c>
    </row>
    <row r="32" spans="1:34" ht="15" x14ac:dyDescent="0.25">
      <c r="A32" s="13" t="s">
        <v>156</v>
      </c>
      <c r="B32" s="13" t="s">
        <v>25</v>
      </c>
      <c r="C32" s="13" t="s">
        <v>2</v>
      </c>
      <c r="D32" s="13" t="s">
        <v>26</v>
      </c>
      <c r="E32" s="13" t="s">
        <v>52</v>
      </c>
      <c r="F32" s="13" t="s">
        <v>34</v>
      </c>
      <c r="G32" s="14" t="s">
        <v>47</v>
      </c>
      <c r="H32" s="13" t="s">
        <v>111</v>
      </c>
      <c r="I32" s="13" t="s">
        <v>111</v>
      </c>
      <c r="J32" s="13">
        <v>5</v>
      </c>
      <c r="K32" s="27" t="s">
        <v>82</v>
      </c>
      <c r="L32" s="15">
        <v>1</v>
      </c>
      <c r="M32" s="21">
        <v>0.89396900000000001</v>
      </c>
      <c r="N32" s="21">
        <v>0.89396900000000001</v>
      </c>
      <c r="O32" s="22" t="s">
        <v>2</v>
      </c>
      <c r="P32" s="22">
        <v>2.1420000000000002E-2</v>
      </c>
      <c r="Q32" s="22">
        <v>10</v>
      </c>
      <c r="R32" s="23"/>
      <c r="T32" s="32"/>
      <c r="U32" s="76">
        <v>40</v>
      </c>
      <c r="V32" s="41">
        <v>2.563E-2</v>
      </c>
      <c r="W32" s="41">
        <v>3.9919999999999997E-2</v>
      </c>
      <c r="X32" s="41">
        <v>3.6589999999999998E-2</v>
      </c>
      <c r="Y32" s="34"/>
      <c r="Z32" s="36">
        <v>40</v>
      </c>
      <c r="AA32" s="41">
        <v>2.7130000000000001E-2</v>
      </c>
      <c r="AB32" s="41">
        <v>4.1419999999999998E-2</v>
      </c>
      <c r="AC32" s="41">
        <v>0.04</v>
      </c>
      <c r="AD32" s="34"/>
      <c r="AE32" s="36">
        <v>40</v>
      </c>
      <c r="AF32" s="37">
        <v>15.000000000000014</v>
      </c>
      <c r="AG32" s="37">
        <v>15.000000000000014</v>
      </c>
      <c r="AH32" s="37">
        <v>34.10000000000003</v>
      </c>
    </row>
    <row r="33" spans="1:34" ht="25.5" x14ac:dyDescent="0.25">
      <c r="A33" s="13" t="s">
        <v>157</v>
      </c>
      <c r="B33" s="13" t="s">
        <v>25</v>
      </c>
      <c r="C33" s="13" t="s">
        <v>2</v>
      </c>
      <c r="D33" s="13" t="s">
        <v>26</v>
      </c>
      <c r="E33" s="13" t="s">
        <v>52</v>
      </c>
      <c r="F33" s="13" t="s">
        <v>35</v>
      </c>
      <c r="G33" s="14" t="s">
        <v>48</v>
      </c>
      <c r="H33" s="13" t="s">
        <v>111</v>
      </c>
      <c r="I33" s="13" t="s">
        <v>111</v>
      </c>
      <c r="J33" s="13">
        <v>5</v>
      </c>
      <c r="K33" s="27" t="s">
        <v>119</v>
      </c>
      <c r="L33" s="15">
        <v>1</v>
      </c>
      <c r="M33" s="21">
        <v>0.812782</v>
      </c>
      <c r="N33" s="21">
        <v>0.812782</v>
      </c>
      <c r="O33" s="22" t="s">
        <v>7</v>
      </c>
      <c r="P33" s="22">
        <v>4.0379999999999999E-2</v>
      </c>
      <c r="Q33" s="22">
        <v>0</v>
      </c>
      <c r="R33" s="23"/>
      <c r="T33" s="32"/>
      <c r="U33" s="76">
        <v>50</v>
      </c>
      <c r="V33" s="41">
        <v>2.6980000000000001E-2</v>
      </c>
      <c r="W33" s="41">
        <v>3.7929999999999998E-2</v>
      </c>
      <c r="X33" s="41">
        <v>3.5720000000000002E-2</v>
      </c>
      <c r="Y33" s="34"/>
      <c r="Z33" s="36">
        <v>50</v>
      </c>
      <c r="AA33" s="41">
        <v>2.819E-2</v>
      </c>
      <c r="AB33" s="41">
        <v>3.943E-2</v>
      </c>
      <c r="AC33" s="41">
        <v>3.8699999999999998E-2</v>
      </c>
      <c r="AD33" s="34"/>
      <c r="AE33" s="36">
        <v>50</v>
      </c>
      <c r="AF33" s="37">
        <v>12.099999999999993</v>
      </c>
      <c r="AG33" s="37">
        <v>15.000000000000014</v>
      </c>
      <c r="AH33" s="37">
        <v>29.799999999999965</v>
      </c>
    </row>
    <row r="34" spans="1:34" ht="25.5" x14ac:dyDescent="0.25">
      <c r="A34" s="13" t="s">
        <v>158</v>
      </c>
      <c r="B34" s="13" t="s">
        <v>25</v>
      </c>
      <c r="C34" s="13" t="s">
        <v>2</v>
      </c>
      <c r="D34" s="13" t="s">
        <v>26</v>
      </c>
      <c r="E34" s="13" t="s">
        <v>52</v>
      </c>
      <c r="F34" s="13" t="s">
        <v>8</v>
      </c>
      <c r="G34" s="14" t="s">
        <v>49</v>
      </c>
      <c r="H34" s="13" t="s">
        <v>111</v>
      </c>
      <c r="I34" s="13" t="s">
        <v>111</v>
      </c>
      <c r="J34" s="13">
        <v>5</v>
      </c>
      <c r="K34" s="27" t="s">
        <v>120</v>
      </c>
      <c r="L34" s="15">
        <v>1</v>
      </c>
      <c r="M34" s="21">
        <v>0.80606999999999995</v>
      </c>
      <c r="N34" s="21">
        <v>0.80606999999999995</v>
      </c>
      <c r="O34" s="22" t="s">
        <v>9</v>
      </c>
      <c r="P34" s="22">
        <v>4.0169999999999997E-2</v>
      </c>
      <c r="Q34" s="22">
        <v>0</v>
      </c>
      <c r="R34" s="23"/>
      <c r="T34" s="32"/>
      <c r="U34" s="76">
        <v>60</v>
      </c>
      <c r="V34" s="41">
        <v>2.7949999999999999E-2</v>
      </c>
      <c r="W34" s="41">
        <v>3.6819999999999999E-2</v>
      </c>
      <c r="X34" s="41">
        <v>3.5209999999999998E-2</v>
      </c>
      <c r="Y34" s="34"/>
      <c r="Z34" s="36">
        <v>60</v>
      </c>
      <c r="AA34" s="41">
        <v>2.896E-2</v>
      </c>
      <c r="AB34" s="41">
        <v>3.8219999999999997E-2</v>
      </c>
      <c r="AC34" s="41">
        <v>3.7789999999999997E-2</v>
      </c>
      <c r="AD34" s="34"/>
      <c r="AE34" s="38">
        <v>60</v>
      </c>
      <c r="AF34" s="40">
        <v>10.100000000000005</v>
      </c>
      <c r="AG34" s="40">
        <v>13.999999999999984</v>
      </c>
      <c r="AH34" s="40">
        <v>25.79999999999999</v>
      </c>
    </row>
    <row r="35" spans="1:34" ht="15" x14ac:dyDescent="0.25">
      <c r="A35" s="13" t="s">
        <v>159</v>
      </c>
      <c r="B35" s="13" t="s">
        <v>25</v>
      </c>
      <c r="C35" s="13" t="s">
        <v>2</v>
      </c>
      <c r="D35" s="13" t="s">
        <v>0</v>
      </c>
      <c r="E35" s="13" t="s">
        <v>62</v>
      </c>
      <c r="F35" s="13" t="s">
        <v>63</v>
      </c>
      <c r="G35" s="14" t="s">
        <v>64</v>
      </c>
      <c r="H35" s="13" t="s">
        <v>111</v>
      </c>
      <c r="I35" s="13" t="s">
        <v>111</v>
      </c>
      <c r="J35" s="13">
        <v>10</v>
      </c>
      <c r="K35" s="27" t="s">
        <v>83</v>
      </c>
      <c r="L35" s="15">
        <v>1</v>
      </c>
      <c r="M35" s="21">
        <v>0.75685500000000006</v>
      </c>
      <c r="N35" s="21">
        <v>0.75685500000000006</v>
      </c>
      <c r="O35" s="22" t="s">
        <v>2</v>
      </c>
      <c r="P35" s="22">
        <v>2.2669999999999999E-2</v>
      </c>
      <c r="Q35" s="22">
        <v>10</v>
      </c>
      <c r="R35" s="23"/>
      <c r="T35" s="32"/>
      <c r="U35" s="78" t="s">
        <v>124</v>
      </c>
      <c r="V35" s="43">
        <v>10</v>
      </c>
      <c r="W35" s="43">
        <v>0</v>
      </c>
      <c r="X35" s="44">
        <v>0</v>
      </c>
      <c r="Y35" s="34"/>
      <c r="Z35" s="42" t="s">
        <v>124</v>
      </c>
      <c r="AA35" s="43">
        <v>10</v>
      </c>
      <c r="AB35" s="43">
        <v>0</v>
      </c>
      <c r="AC35" s="44">
        <v>0</v>
      </c>
      <c r="AD35" s="34"/>
      <c r="AE35" s="34"/>
      <c r="AF35" s="34"/>
      <c r="AG35" s="34"/>
      <c r="AH35" s="34"/>
    </row>
    <row r="36" spans="1:34" ht="39" x14ac:dyDescent="0.25">
      <c r="A36" s="13" t="s">
        <v>160</v>
      </c>
      <c r="B36" s="13" t="s">
        <v>25</v>
      </c>
      <c r="C36" s="13" t="s">
        <v>2</v>
      </c>
      <c r="D36" s="13" t="s">
        <v>0</v>
      </c>
      <c r="E36" s="13" t="s">
        <v>53</v>
      </c>
      <c r="F36" s="13" t="s">
        <v>111</v>
      </c>
      <c r="G36" s="14" t="s">
        <v>107</v>
      </c>
      <c r="H36" s="13" t="s">
        <v>10</v>
      </c>
      <c r="I36" s="13" t="s">
        <v>55</v>
      </c>
      <c r="J36" s="13">
        <v>5</v>
      </c>
      <c r="K36" s="27" t="s">
        <v>94</v>
      </c>
      <c r="L36" s="15">
        <v>1</v>
      </c>
      <c r="M36" s="21">
        <v>0.87549500000000002</v>
      </c>
      <c r="N36" s="21">
        <v>0.87549500000000002</v>
      </c>
      <c r="O36" s="22" t="s">
        <v>2</v>
      </c>
      <c r="P36" s="22">
        <v>2.1420000000000002E-2</v>
      </c>
      <c r="Q36" s="22">
        <v>10</v>
      </c>
      <c r="R36" s="23"/>
      <c r="T36" s="32"/>
      <c r="U36" s="78" t="s">
        <v>343</v>
      </c>
      <c r="V36" s="79">
        <v>3.3000000000000002E-2</v>
      </c>
      <c r="W36" s="79">
        <v>3.3000000000000002E-2</v>
      </c>
      <c r="X36" s="80">
        <v>3.3000000000000002E-2</v>
      </c>
      <c r="Z36" s="78" t="s">
        <v>343</v>
      </c>
      <c r="AA36" s="79">
        <v>3.3000000000000002E-2</v>
      </c>
      <c r="AB36" s="79">
        <v>3.3000000000000002E-2</v>
      </c>
      <c r="AC36" s="80">
        <v>3.3000000000000002E-2</v>
      </c>
    </row>
    <row r="37" spans="1:34" ht="56.25" customHeight="1" x14ac:dyDescent="0.25">
      <c r="A37" s="13" t="s">
        <v>161</v>
      </c>
      <c r="B37" s="13" t="s">
        <v>25</v>
      </c>
      <c r="C37" s="13" t="s">
        <v>2</v>
      </c>
      <c r="D37" s="13" t="s">
        <v>0</v>
      </c>
      <c r="E37" s="13" t="s">
        <v>53</v>
      </c>
      <c r="F37" s="13" t="s">
        <v>111</v>
      </c>
      <c r="G37" s="14" t="s">
        <v>107</v>
      </c>
      <c r="H37" s="13" t="s">
        <v>10</v>
      </c>
      <c r="I37" s="13" t="s">
        <v>55</v>
      </c>
      <c r="J37" s="13">
        <v>10</v>
      </c>
      <c r="K37" s="27" t="s">
        <v>94</v>
      </c>
      <c r="L37" s="15">
        <v>1</v>
      </c>
      <c r="M37" s="21">
        <v>0.74243400000000004</v>
      </c>
      <c r="N37" s="21">
        <v>0.74243400000000004</v>
      </c>
      <c r="O37" s="22" t="s">
        <v>2</v>
      </c>
      <c r="P37" s="22">
        <v>2.2669999999999999E-2</v>
      </c>
      <c r="Q37" s="22">
        <v>10</v>
      </c>
      <c r="R37" s="23"/>
      <c r="T37" s="32"/>
      <c r="U37" s="78" t="s">
        <v>344</v>
      </c>
      <c r="V37" s="81">
        <v>20</v>
      </c>
      <c r="W37" s="81">
        <v>50</v>
      </c>
      <c r="X37" s="82">
        <v>30</v>
      </c>
      <c r="Z37" s="78" t="s">
        <v>344</v>
      </c>
      <c r="AA37" s="81">
        <v>20</v>
      </c>
      <c r="AB37" s="81">
        <v>50</v>
      </c>
      <c r="AC37" s="82">
        <v>30</v>
      </c>
    </row>
    <row r="38" spans="1:34" ht="51.75" x14ac:dyDescent="0.25">
      <c r="A38" s="13" t="s">
        <v>216</v>
      </c>
      <c r="B38" s="13" t="s">
        <v>25</v>
      </c>
      <c r="C38" s="13" t="s">
        <v>2</v>
      </c>
      <c r="D38" s="13" t="s">
        <v>0</v>
      </c>
      <c r="E38" s="13" t="s">
        <v>53</v>
      </c>
      <c r="F38" s="13" t="s">
        <v>111</v>
      </c>
      <c r="G38" s="14" t="s">
        <v>108</v>
      </c>
      <c r="H38" s="13" t="s">
        <v>10</v>
      </c>
      <c r="I38" s="13" t="s">
        <v>54</v>
      </c>
      <c r="J38" s="13">
        <v>5</v>
      </c>
      <c r="K38" s="27" t="s">
        <v>82</v>
      </c>
      <c r="L38" s="15">
        <v>1</v>
      </c>
      <c r="M38" s="21">
        <v>0.87065400000000004</v>
      </c>
      <c r="N38" s="21">
        <v>0.87065400000000004</v>
      </c>
      <c r="O38" s="22" t="s">
        <v>2</v>
      </c>
      <c r="P38" s="22">
        <v>2.1420000000000002E-2</v>
      </c>
      <c r="Q38" s="22">
        <v>10</v>
      </c>
      <c r="R38" s="23"/>
      <c r="T38" s="32"/>
    </row>
    <row r="39" spans="1:34" ht="51.75" x14ac:dyDescent="0.25">
      <c r="A39" s="13" t="s">
        <v>217</v>
      </c>
      <c r="B39" s="13" t="s">
        <v>25</v>
      </c>
      <c r="C39" s="13" t="s">
        <v>2</v>
      </c>
      <c r="D39" s="13" t="s">
        <v>0</v>
      </c>
      <c r="E39" s="13" t="s">
        <v>53</v>
      </c>
      <c r="F39" s="13" t="s">
        <v>111</v>
      </c>
      <c r="G39" s="14" t="s">
        <v>108</v>
      </c>
      <c r="H39" s="13" t="s">
        <v>10</v>
      </c>
      <c r="I39" s="13" t="s">
        <v>54</v>
      </c>
      <c r="J39" s="13">
        <v>10</v>
      </c>
      <c r="K39" s="27" t="s">
        <v>82</v>
      </c>
      <c r="L39" s="15">
        <v>1</v>
      </c>
      <c r="M39" s="21">
        <v>0.72985900000000004</v>
      </c>
      <c r="N39" s="21">
        <v>0.72985900000000004</v>
      </c>
      <c r="O39" s="22" t="s">
        <v>2</v>
      </c>
      <c r="P39" s="22">
        <v>2.2669999999999999E-2</v>
      </c>
      <c r="Q39" s="22">
        <v>10</v>
      </c>
      <c r="R39" s="23"/>
      <c r="T39" s="32"/>
    </row>
    <row r="40" spans="1:34" ht="51.75" x14ac:dyDescent="0.25">
      <c r="A40" s="13" t="s">
        <v>162</v>
      </c>
      <c r="B40" s="13" t="s">
        <v>25</v>
      </c>
      <c r="C40" s="13" t="s">
        <v>2</v>
      </c>
      <c r="D40" s="13" t="s">
        <v>0</v>
      </c>
      <c r="E40" s="13" t="s">
        <v>53</v>
      </c>
      <c r="F40" s="13" t="s">
        <v>111</v>
      </c>
      <c r="G40" s="14" t="s">
        <v>108</v>
      </c>
      <c r="H40" s="13" t="s">
        <v>11</v>
      </c>
      <c r="I40" s="13" t="s">
        <v>54</v>
      </c>
      <c r="J40" s="13">
        <v>5</v>
      </c>
      <c r="K40" s="27" t="s">
        <v>82</v>
      </c>
      <c r="L40" s="15">
        <v>1</v>
      </c>
      <c r="M40" s="21">
        <v>0.866429</v>
      </c>
      <c r="N40" s="21">
        <v>0.866429</v>
      </c>
      <c r="O40" s="22" t="s">
        <v>2</v>
      </c>
      <c r="P40" s="22">
        <v>2.1420000000000002E-2</v>
      </c>
      <c r="Q40" s="22">
        <v>10</v>
      </c>
      <c r="R40" s="23"/>
      <c r="T40" s="32"/>
    </row>
    <row r="41" spans="1:34" ht="51.75" x14ac:dyDescent="0.25">
      <c r="A41" s="13" t="s">
        <v>163</v>
      </c>
      <c r="B41" s="13" t="s">
        <v>25</v>
      </c>
      <c r="C41" s="13" t="s">
        <v>2</v>
      </c>
      <c r="D41" s="13" t="s">
        <v>0</v>
      </c>
      <c r="E41" s="13" t="s">
        <v>53</v>
      </c>
      <c r="F41" s="13" t="s">
        <v>111</v>
      </c>
      <c r="G41" s="14" t="s">
        <v>108</v>
      </c>
      <c r="H41" s="13" t="s">
        <v>11</v>
      </c>
      <c r="I41" s="13" t="s">
        <v>54</v>
      </c>
      <c r="J41" s="13">
        <v>10</v>
      </c>
      <c r="K41" s="27" t="s">
        <v>82</v>
      </c>
      <c r="L41" s="15">
        <v>1</v>
      </c>
      <c r="M41" s="21">
        <v>0.71955400000000003</v>
      </c>
      <c r="N41" s="21">
        <v>0.71955400000000003</v>
      </c>
      <c r="O41" s="22" t="s">
        <v>2</v>
      </c>
      <c r="P41" s="22">
        <v>2.2669999999999999E-2</v>
      </c>
      <c r="Q41" s="22">
        <v>10</v>
      </c>
      <c r="R41" s="23"/>
      <c r="T41" s="32"/>
    </row>
    <row r="42" spans="1:34" ht="51.75" x14ac:dyDescent="0.25">
      <c r="A42" s="13" t="s">
        <v>164</v>
      </c>
      <c r="B42" s="13" t="s">
        <v>25</v>
      </c>
      <c r="C42" s="13" t="s">
        <v>2</v>
      </c>
      <c r="D42" s="13" t="s">
        <v>0</v>
      </c>
      <c r="E42" s="13" t="s">
        <v>53</v>
      </c>
      <c r="F42" s="13" t="s">
        <v>111</v>
      </c>
      <c r="G42" s="14" t="s">
        <v>108</v>
      </c>
      <c r="H42" s="13" t="s">
        <v>5</v>
      </c>
      <c r="I42" s="13" t="s">
        <v>54</v>
      </c>
      <c r="J42" s="13">
        <v>5</v>
      </c>
      <c r="K42" s="27" t="s">
        <v>82</v>
      </c>
      <c r="L42" s="15">
        <v>1</v>
      </c>
      <c r="M42" s="21">
        <v>0.86173</v>
      </c>
      <c r="N42" s="21">
        <v>0.86173</v>
      </c>
      <c r="O42" s="22" t="s">
        <v>2</v>
      </c>
      <c r="P42" s="22">
        <v>2.1420000000000002E-2</v>
      </c>
      <c r="Q42" s="22">
        <v>10</v>
      </c>
      <c r="R42" s="23"/>
      <c r="T42" s="32"/>
    </row>
    <row r="43" spans="1:34" ht="51.75" x14ac:dyDescent="0.25">
      <c r="A43" s="13" t="s">
        <v>165</v>
      </c>
      <c r="B43" s="13" t="s">
        <v>25</v>
      </c>
      <c r="C43" s="13" t="s">
        <v>2</v>
      </c>
      <c r="D43" s="13" t="s">
        <v>0</v>
      </c>
      <c r="E43" s="13" t="s">
        <v>53</v>
      </c>
      <c r="F43" s="13" t="s">
        <v>111</v>
      </c>
      <c r="G43" s="14" t="s">
        <v>108</v>
      </c>
      <c r="H43" s="13" t="s">
        <v>5</v>
      </c>
      <c r="I43" s="13" t="s">
        <v>54</v>
      </c>
      <c r="J43" s="13">
        <v>10</v>
      </c>
      <c r="K43" s="27" t="s">
        <v>82</v>
      </c>
      <c r="L43" s="15">
        <v>1</v>
      </c>
      <c r="M43" s="21">
        <v>0.71173299999999995</v>
      </c>
      <c r="N43" s="21">
        <v>0.71173299999999995</v>
      </c>
      <c r="O43" s="22" t="s">
        <v>2</v>
      </c>
      <c r="P43" s="22">
        <v>2.2669999999999999E-2</v>
      </c>
      <c r="Q43" s="22">
        <v>10</v>
      </c>
      <c r="R43" s="23"/>
      <c r="T43" s="32"/>
    </row>
    <row r="44" spans="1:34" ht="51.75" x14ac:dyDescent="0.25">
      <c r="A44" s="13" t="s">
        <v>166</v>
      </c>
      <c r="B44" s="13" t="s">
        <v>25</v>
      </c>
      <c r="C44" s="13" t="s">
        <v>2</v>
      </c>
      <c r="D44" s="13" t="s">
        <v>0</v>
      </c>
      <c r="E44" s="13" t="s">
        <v>53</v>
      </c>
      <c r="F44" s="13" t="s">
        <v>111</v>
      </c>
      <c r="G44" s="14" t="s">
        <v>108</v>
      </c>
      <c r="H44" s="13" t="s">
        <v>12</v>
      </c>
      <c r="I44" s="13" t="s">
        <v>54</v>
      </c>
      <c r="J44" s="13">
        <v>5</v>
      </c>
      <c r="K44" s="27" t="s">
        <v>82</v>
      </c>
      <c r="L44" s="15">
        <v>1</v>
      </c>
      <c r="M44" s="21">
        <v>0.85614699999999999</v>
      </c>
      <c r="N44" s="21">
        <v>0.85614699999999999</v>
      </c>
      <c r="O44" s="22" t="s">
        <v>2</v>
      </c>
      <c r="P44" s="22">
        <v>2.1420000000000002E-2</v>
      </c>
      <c r="Q44" s="22">
        <v>10</v>
      </c>
      <c r="R44" s="23"/>
      <c r="T44" s="32"/>
    </row>
    <row r="45" spans="1:34" ht="51.75" x14ac:dyDescent="0.25">
      <c r="A45" s="13" t="s">
        <v>167</v>
      </c>
      <c r="B45" s="13" t="s">
        <v>25</v>
      </c>
      <c r="C45" s="13" t="s">
        <v>2</v>
      </c>
      <c r="D45" s="13" t="s">
        <v>0</v>
      </c>
      <c r="E45" s="13" t="s">
        <v>53</v>
      </c>
      <c r="F45" s="13" t="s">
        <v>111</v>
      </c>
      <c r="G45" s="14" t="s">
        <v>108</v>
      </c>
      <c r="H45" s="13" t="s">
        <v>12</v>
      </c>
      <c r="I45" s="13" t="s">
        <v>54</v>
      </c>
      <c r="J45" s="13">
        <v>10</v>
      </c>
      <c r="K45" s="27" t="s">
        <v>82</v>
      </c>
      <c r="L45" s="15">
        <v>1</v>
      </c>
      <c r="M45" s="21">
        <v>0.707619</v>
      </c>
      <c r="N45" s="21">
        <v>0.707619</v>
      </c>
      <c r="O45" s="22" t="s">
        <v>2</v>
      </c>
      <c r="P45" s="22">
        <v>2.2669999999999999E-2</v>
      </c>
      <c r="Q45" s="22">
        <v>10</v>
      </c>
      <c r="R45" s="23"/>
      <c r="T45" s="32"/>
    </row>
    <row r="46" spans="1:34" ht="51.75" x14ac:dyDescent="0.25">
      <c r="A46" s="13" t="s">
        <v>168</v>
      </c>
      <c r="B46" s="13" t="s">
        <v>25</v>
      </c>
      <c r="C46" s="13" t="s">
        <v>2</v>
      </c>
      <c r="D46" s="13" t="s">
        <v>0</v>
      </c>
      <c r="E46" s="13" t="s">
        <v>53</v>
      </c>
      <c r="F46" s="13" t="s">
        <v>111</v>
      </c>
      <c r="G46" s="14" t="s">
        <v>108</v>
      </c>
      <c r="H46" s="13" t="s">
        <v>13</v>
      </c>
      <c r="I46" s="13" t="s">
        <v>54</v>
      </c>
      <c r="J46" s="13">
        <v>5</v>
      </c>
      <c r="K46" s="27" t="s">
        <v>82</v>
      </c>
      <c r="L46" s="15">
        <v>1</v>
      </c>
      <c r="M46" s="21">
        <v>0.83388499999999999</v>
      </c>
      <c r="N46" s="21">
        <v>0.83388499999999999</v>
      </c>
      <c r="O46" s="22" t="s">
        <v>2</v>
      </c>
      <c r="P46" s="22">
        <v>2.1420000000000002E-2</v>
      </c>
      <c r="Q46" s="22">
        <v>10</v>
      </c>
      <c r="R46" s="23"/>
      <c r="T46" s="32"/>
    </row>
    <row r="47" spans="1:34" ht="51.75" x14ac:dyDescent="0.25">
      <c r="A47" s="13" t="s">
        <v>169</v>
      </c>
      <c r="B47" s="13" t="s">
        <v>25</v>
      </c>
      <c r="C47" s="13" t="s">
        <v>2</v>
      </c>
      <c r="D47" s="13" t="s">
        <v>0</v>
      </c>
      <c r="E47" s="13" t="s">
        <v>53</v>
      </c>
      <c r="F47" s="13" t="s">
        <v>111</v>
      </c>
      <c r="G47" s="14" t="s">
        <v>108</v>
      </c>
      <c r="H47" s="13" t="s">
        <v>13</v>
      </c>
      <c r="I47" s="13" t="s">
        <v>54</v>
      </c>
      <c r="J47" s="13">
        <v>10</v>
      </c>
      <c r="K47" s="27" t="s">
        <v>82</v>
      </c>
      <c r="L47" s="15">
        <v>1</v>
      </c>
      <c r="M47" s="21">
        <v>0.685056</v>
      </c>
      <c r="N47" s="21">
        <v>0.685056</v>
      </c>
      <c r="O47" s="22" t="s">
        <v>2</v>
      </c>
      <c r="P47" s="22">
        <v>2.2669999999999999E-2</v>
      </c>
      <c r="Q47" s="22">
        <v>10</v>
      </c>
      <c r="R47" s="23"/>
      <c r="T47" s="32"/>
    </row>
    <row r="48" spans="1:34" ht="51.75" x14ac:dyDescent="0.25">
      <c r="A48" s="13" t="s">
        <v>218</v>
      </c>
      <c r="B48" s="13" t="s">
        <v>25</v>
      </c>
      <c r="C48" s="13" t="s">
        <v>2</v>
      </c>
      <c r="D48" s="13" t="s">
        <v>0</v>
      </c>
      <c r="E48" s="13" t="s">
        <v>114</v>
      </c>
      <c r="F48" s="13" t="s">
        <v>111</v>
      </c>
      <c r="G48" s="14" t="s">
        <v>109</v>
      </c>
      <c r="H48" s="13" t="s">
        <v>10</v>
      </c>
      <c r="I48" s="13" t="s">
        <v>54</v>
      </c>
      <c r="J48" s="13">
        <v>5</v>
      </c>
      <c r="K48" s="27" t="s">
        <v>82</v>
      </c>
      <c r="L48" s="15">
        <v>1</v>
      </c>
      <c r="M48" s="21">
        <v>0.875529</v>
      </c>
      <c r="N48" s="21">
        <v>0.875529</v>
      </c>
      <c r="O48" s="22" t="s">
        <v>2</v>
      </c>
      <c r="P48" s="22">
        <v>2.1420000000000002E-2</v>
      </c>
      <c r="Q48" s="22">
        <v>10</v>
      </c>
      <c r="R48" s="23"/>
      <c r="T48" s="32"/>
    </row>
    <row r="49" spans="1:20" ht="51.75" x14ac:dyDescent="0.25">
      <c r="A49" s="13" t="s">
        <v>219</v>
      </c>
      <c r="B49" s="13" t="s">
        <v>25</v>
      </c>
      <c r="C49" s="13" t="s">
        <v>2</v>
      </c>
      <c r="D49" s="13" t="s">
        <v>0</v>
      </c>
      <c r="E49" s="13" t="s">
        <v>114</v>
      </c>
      <c r="F49" s="13" t="s">
        <v>111</v>
      </c>
      <c r="G49" s="14" t="s">
        <v>109</v>
      </c>
      <c r="H49" s="13" t="s">
        <v>10</v>
      </c>
      <c r="I49" s="13" t="s">
        <v>54</v>
      </c>
      <c r="J49" s="13">
        <v>10</v>
      </c>
      <c r="K49" s="27" t="s">
        <v>82</v>
      </c>
      <c r="L49" s="15">
        <v>1</v>
      </c>
      <c r="M49" s="21">
        <v>0.73626199999999997</v>
      </c>
      <c r="N49" s="21">
        <v>0.73626199999999997</v>
      </c>
      <c r="O49" s="22" t="s">
        <v>2</v>
      </c>
      <c r="P49" s="22">
        <v>2.2669999999999999E-2</v>
      </c>
      <c r="Q49" s="22">
        <v>10</v>
      </c>
      <c r="R49" s="23"/>
      <c r="T49" s="32"/>
    </row>
    <row r="50" spans="1:20" ht="51.75" x14ac:dyDescent="0.25">
      <c r="A50" s="13" t="s">
        <v>170</v>
      </c>
      <c r="B50" s="13" t="s">
        <v>25</v>
      </c>
      <c r="C50" s="13" t="s">
        <v>2</v>
      </c>
      <c r="D50" s="13" t="s">
        <v>0</v>
      </c>
      <c r="E50" s="13" t="s">
        <v>114</v>
      </c>
      <c r="F50" s="13" t="s">
        <v>111</v>
      </c>
      <c r="G50" s="14" t="s">
        <v>109</v>
      </c>
      <c r="H50" s="13" t="s">
        <v>11</v>
      </c>
      <c r="I50" s="13" t="s">
        <v>54</v>
      </c>
      <c r="J50" s="13">
        <v>5</v>
      </c>
      <c r="K50" s="27" t="s">
        <v>82</v>
      </c>
      <c r="L50" s="15">
        <v>1</v>
      </c>
      <c r="M50" s="21">
        <v>0.87213499999999999</v>
      </c>
      <c r="N50" s="21">
        <v>0.87213499999999999</v>
      </c>
      <c r="O50" s="22" t="s">
        <v>2</v>
      </c>
      <c r="P50" s="22">
        <v>2.1420000000000002E-2</v>
      </c>
      <c r="Q50" s="22">
        <v>10</v>
      </c>
      <c r="R50" s="23"/>
      <c r="T50" s="32"/>
    </row>
    <row r="51" spans="1:20" ht="51.75" x14ac:dyDescent="0.25">
      <c r="A51" s="13" t="s">
        <v>171</v>
      </c>
      <c r="B51" s="13" t="s">
        <v>25</v>
      </c>
      <c r="C51" s="13" t="s">
        <v>2</v>
      </c>
      <c r="D51" s="13" t="s">
        <v>0</v>
      </c>
      <c r="E51" s="13" t="s">
        <v>114</v>
      </c>
      <c r="F51" s="13" t="s">
        <v>111</v>
      </c>
      <c r="G51" s="14" t="s">
        <v>109</v>
      </c>
      <c r="H51" s="13" t="s">
        <v>11</v>
      </c>
      <c r="I51" s="13" t="s">
        <v>54</v>
      </c>
      <c r="J51" s="13">
        <v>10</v>
      </c>
      <c r="K51" s="27" t="s">
        <v>82</v>
      </c>
      <c r="L51" s="15">
        <v>1</v>
      </c>
      <c r="M51" s="21">
        <v>0.72697599999999996</v>
      </c>
      <c r="N51" s="21">
        <v>0.72697599999999996</v>
      </c>
      <c r="O51" s="22" t="s">
        <v>2</v>
      </c>
      <c r="P51" s="22">
        <v>2.2669999999999999E-2</v>
      </c>
      <c r="Q51" s="22">
        <v>10</v>
      </c>
      <c r="R51" s="23"/>
      <c r="T51" s="32"/>
    </row>
    <row r="52" spans="1:20" ht="51.75" x14ac:dyDescent="0.25">
      <c r="A52" s="13" t="s">
        <v>172</v>
      </c>
      <c r="B52" s="13" t="s">
        <v>25</v>
      </c>
      <c r="C52" s="13" t="s">
        <v>2</v>
      </c>
      <c r="D52" s="13" t="s">
        <v>0</v>
      </c>
      <c r="E52" s="13" t="s">
        <v>114</v>
      </c>
      <c r="F52" s="13" t="s">
        <v>111</v>
      </c>
      <c r="G52" s="14" t="s">
        <v>109</v>
      </c>
      <c r="H52" s="13" t="s">
        <v>5</v>
      </c>
      <c r="I52" s="13" t="s">
        <v>54</v>
      </c>
      <c r="J52" s="13">
        <v>5</v>
      </c>
      <c r="K52" s="27" t="s">
        <v>82</v>
      </c>
      <c r="L52" s="15">
        <v>1</v>
      </c>
      <c r="M52" s="21">
        <v>0.86600900000000003</v>
      </c>
      <c r="N52" s="21">
        <v>0.86600900000000003</v>
      </c>
      <c r="O52" s="22" t="s">
        <v>2</v>
      </c>
      <c r="P52" s="22">
        <v>2.1420000000000002E-2</v>
      </c>
      <c r="Q52" s="22">
        <v>10</v>
      </c>
      <c r="R52" s="23"/>
      <c r="T52" s="32"/>
    </row>
    <row r="53" spans="1:20" ht="51.75" x14ac:dyDescent="0.25">
      <c r="A53" s="13" t="s">
        <v>173</v>
      </c>
      <c r="B53" s="13" t="s">
        <v>25</v>
      </c>
      <c r="C53" s="13" t="s">
        <v>2</v>
      </c>
      <c r="D53" s="13" t="s">
        <v>0</v>
      </c>
      <c r="E53" s="13" t="s">
        <v>114</v>
      </c>
      <c r="F53" s="13" t="s">
        <v>111</v>
      </c>
      <c r="G53" s="14" t="s">
        <v>109</v>
      </c>
      <c r="H53" s="13" t="s">
        <v>5</v>
      </c>
      <c r="I53" s="13" t="s">
        <v>54</v>
      </c>
      <c r="J53" s="13">
        <v>10</v>
      </c>
      <c r="K53" s="27" t="s">
        <v>82</v>
      </c>
      <c r="L53" s="15">
        <v>1</v>
      </c>
      <c r="M53" s="21">
        <v>0.71997199999999995</v>
      </c>
      <c r="N53" s="21">
        <v>0.71997199999999995</v>
      </c>
      <c r="O53" s="22" t="s">
        <v>2</v>
      </c>
      <c r="P53" s="22">
        <v>2.2669999999999999E-2</v>
      </c>
      <c r="Q53" s="22">
        <v>10</v>
      </c>
      <c r="R53" s="23"/>
      <c r="T53" s="32"/>
    </row>
    <row r="54" spans="1:20" ht="51.75" x14ac:dyDescent="0.25">
      <c r="A54" s="13" t="s">
        <v>174</v>
      </c>
      <c r="B54" s="13" t="s">
        <v>25</v>
      </c>
      <c r="C54" s="13" t="s">
        <v>2</v>
      </c>
      <c r="D54" s="13" t="s">
        <v>0</v>
      </c>
      <c r="E54" s="13" t="s">
        <v>114</v>
      </c>
      <c r="F54" s="13" t="s">
        <v>111</v>
      </c>
      <c r="G54" s="14" t="s">
        <v>109</v>
      </c>
      <c r="H54" s="13" t="s">
        <v>12</v>
      </c>
      <c r="I54" s="13" t="s">
        <v>54</v>
      </c>
      <c r="J54" s="13">
        <v>5</v>
      </c>
      <c r="K54" s="27" t="s">
        <v>82</v>
      </c>
      <c r="L54" s="15">
        <v>1</v>
      </c>
      <c r="M54" s="21">
        <v>0.85872499999999996</v>
      </c>
      <c r="N54" s="21">
        <v>0.85872499999999996</v>
      </c>
      <c r="O54" s="22" t="s">
        <v>2</v>
      </c>
      <c r="P54" s="22">
        <v>2.1420000000000002E-2</v>
      </c>
      <c r="Q54" s="22">
        <v>10</v>
      </c>
      <c r="R54" s="23"/>
      <c r="T54" s="32"/>
    </row>
    <row r="55" spans="1:20" ht="51.75" x14ac:dyDescent="0.25">
      <c r="A55" s="13" t="s">
        <v>175</v>
      </c>
      <c r="B55" s="13" t="s">
        <v>25</v>
      </c>
      <c r="C55" s="13" t="s">
        <v>2</v>
      </c>
      <c r="D55" s="13" t="s">
        <v>0</v>
      </c>
      <c r="E55" s="13" t="s">
        <v>114</v>
      </c>
      <c r="F55" s="13" t="s">
        <v>111</v>
      </c>
      <c r="G55" s="14" t="s">
        <v>109</v>
      </c>
      <c r="H55" s="13" t="s">
        <v>12</v>
      </c>
      <c r="I55" s="13" t="s">
        <v>54</v>
      </c>
      <c r="J55" s="13">
        <v>10</v>
      </c>
      <c r="K55" s="27" t="s">
        <v>82</v>
      </c>
      <c r="L55" s="15">
        <v>1</v>
      </c>
      <c r="M55" s="21">
        <v>0.707345</v>
      </c>
      <c r="N55" s="21">
        <v>0.707345</v>
      </c>
      <c r="O55" s="22" t="s">
        <v>2</v>
      </c>
      <c r="P55" s="22">
        <v>2.2669999999999999E-2</v>
      </c>
      <c r="Q55" s="22">
        <v>10</v>
      </c>
      <c r="R55" s="23"/>
      <c r="T55" s="32"/>
    </row>
    <row r="56" spans="1:20" ht="51.75" x14ac:dyDescent="0.25">
      <c r="A56" s="13" t="s">
        <v>176</v>
      </c>
      <c r="B56" s="13" t="s">
        <v>25</v>
      </c>
      <c r="C56" s="13" t="s">
        <v>2</v>
      </c>
      <c r="D56" s="13" t="s">
        <v>0</v>
      </c>
      <c r="E56" s="13" t="s">
        <v>114</v>
      </c>
      <c r="F56" s="13" t="s">
        <v>111</v>
      </c>
      <c r="G56" s="14" t="s">
        <v>109</v>
      </c>
      <c r="H56" s="13" t="s">
        <v>13</v>
      </c>
      <c r="I56" s="13" t="s">
        <v>54</v>
      </c>
      <c r="J56" s="13">
        <v>5</v>
      </c>
      <c r="K56" s="27" t="s">
        <v>82</v>
      </c>
      <c r="L56" s="15">
        <v>1</v>
      </c>
      <c r="M56" s="21">
        <v>0.80769299999999999</v>
      </c>
      <c r="N56" s="21">
        <v>0.80769299999999999</v>
      </c>
      <c r="O56" s="22" t="s">
        <v>2</v>
      </c>
      <c r="P56" s="22">
        <v>2.1420000000000002E-2</v>
      </c>
      <c r="Q56" s="22">
        <v>10</v>
      </c>
      <c r="R56" s="23"/>
      <c r="T56" s="32"/>
    </row>
    <row r="57" spans="1:20" ht="51.75" x14ac:dyDescent="0.25">
      <c r="A57" s="13" t="s">
        <v>177</v>
      </c>
      <c r="B57" s="13" t="s">
        <v>25</v>
      </c>
      <c r="C57" s="13" t="s">
        <v>2</v>
      </c>
      <c r="D57" s="13" t="s">
        <v>0</v>
      </c>
      <c r="E57" s="13" t="s">
        <v>114</v>
      </c>
      <c r="F57" s="13" t="s">
        <v>111</v>
      </c>
      <c r="G57" s="14" t="s">
        <v>109</v>
      </c>
      <c r="H57" s="13" t="s">
        <v>13</v>
      </c>
      <c r="I57" s="13" t="s">
        <v>54</v>
      </c>
      <c r="J57" s="13">
        <v>10</v>
      </c>
      <c r="K57" s="27" t="s">
        <v>82</v>
      </c>
      <c r="L57" s="15">
        <v>1</v>
      </c>
      <c r="M57" s="21">
        <v>0.643127</v>
      </c>
      <c r="N57" s="21">
        <v>0.643127</v>
      </c>
      <c r="O57" s="22" t="s">
        <v>2</v>
      </c>
      <c r="P57" s="22">
        <v>2.2669999999999999E-2</v>
      </c>
      <c r="Q57" s="22">
        <v>10</v>
      </c>
      <c r="R57" s="23"/>
      <c r="T57" s="32"/>
    </row>
    <row r="58" spans="1:20" ht="25.5" x14ac:dyDescent="0.25">
      <c r="A58" s="13" t="s">
        <v>206</v>
      </c>
      <c r="B58" s="13" t="s">
        <v>25</v>
      </c>
      <c r="C58" s="13" t="s">
        <v>2</v>
      </c>
      <c r="D58" s="13" t="s">
        <v>0</v>
      </c>
      <c r="E58" s="13" t="s">
        <v>53</v>
      </c>
      <c r="F58" s="13" t="s">
        <v>111</v>
      </c>
      <c r="G58" s="14" t="s">
        <v>212</v>
      </c>
      <c r="H58" s="13" t="s">
        <v>5</v>
      </c>
      <c r="I58" s="13" t="s">
        <v>54</v>
      </c>
      <c r="J58" s="13">
        <v>5</v>
      </c>
      <c r="K58" s="27" t="s">
        <v>119</v>
      </c>
      <c r="L58" s="15">
        <v>1</v>
      </c>
      <c r="M58" s="21">
        <v>0.78162600000000004</v>
      </c>
      <c r="N58" s="21">
        <v>0.78162600000000004</v>
      </c>
      <c r="O58" s="22" t="s">
        <v>7</v>
      </c>
      <c r="P58" s="22">
        <v>4.0379999999999999E-2</v>
      </c>
      <c r="Q58" s="22">
        <v>0</v>
      </c>
      <c r="R58" s="23"/>
    </row>
    <row r="59" spans="1:20" ht="25.5" x14ac:dyDescent="0.25">
      <c r="A59" s="13" t="s">
        <v>207</v>
      </c>
      <c r="B59" s="13" t="s">
        <v>25</v>
      </c>
      <c r="C59" s="13" t="s">
        <v>2</v>
      </c>
      <c r="D59" s="13" t="s">
        <v>0</v>
      </c>
      <c r="E59" s="13" t="s">
        <v>53</v>
      </c>
      <c r="F59" s="13" t="s">
        <v>111</v>
      </c>
      <c r="G59" s="14" t="s">
        <v>212</v>
      </c>
      <c r="H59" s="13" t="s">
        <v>5</v>
      </c>
      <c r="I59" s="13" t="s">
        <v>54</v>
      </c>
      <c r="J59" s="13">
        <v>10</v>
      </c>
      <c r="K59" s="27" t="s">
        <v>119</v>
      </c>
      <c r="L59" s="15">
        <v>1</v>
      </c>
      <c r="M59" s="21">
        <v>0.59235599999999999</v>
      </c>
      <c r="N59" s="21">
        <v>0.59235599999999999</v>
      </c>
      <c r="O59" s="22" t="s">
        <v>7</v>
      </c>
      <c r="P59" s="22">
        <v>4.0719999999999999E-2</v>
      </c>
      <c r="Q59" s="22">
        <v>0</v>
      </c>
      <c r="R59" s="23"/>
    </row>
    <row r="60" spans="1:20" ht="25.5" x14ac:dyDescent="0.25">
      <c r="A60" s="13" t="s">
        <v>199</v>
      </c>
      <c r="B60" s="13" t="s">
        <v>25</v>
      </c>
      <c r="C60" s="13" t="s">
        <v>2</v>
      </c>
      <c r="D60" s="13" t="s">
        <v>0</v>
      </c>
      <c r="E60" s="13" t="s">
        <v>53</v>
      </c>
      <c r="F60" s="13" t="s">
        <v>111</v>
      </c>
      <c r="G60" s="14" t="s">
        <v>212</v>
      </c>
      <c r="H60" s="13" t="s">
        <v>12</v>
      </c>
      <c r="I60" s="13" t="s">
        <v>54</v>
      </c>
      <c r="J60" s="13">
        <v>5</v>
      </c>
      <c r="K60" s="27" t="s">
        <v>119</v>
      </c>
      <c r="L60" s="15">
        <v>1</v>
      </c>
      <c r="M60" s="21">
        <v>0.77695499999999995</v>
      </c>
      <c r="N60" s="21">
        <v>0.77695499999999995</v>
      </c>
      <c r="O60" s="22" t="s">
        <v>7</v>
      </c>
      <c r="P60" s="22">
        <v>4.0379999999999999E-2</v>
      </c>
      <c r="Q60" s="22">
        <v>0</v>
      </c>
      <c r="R60" s="23"/>
    </row>
    <row r="61" spans="1:20" ht="25.5" x14ac:dyDescent="0.25">
      <c r="A61" s="13" t="s">
        <v>201</v>
      </c>
      <c r="B61" s="13" t="s">
        <v>25</v>
      </c>
      <c r="C61" s="13" t="s">
        <v>2</v>
      </c>
      <c r="D61" s="13" t="s">
        <v>0</v>
      </c>
      <c r="E61" s="13" t="s">
        <v>53</v>
      </c>
      <c r="F61" s="13" t="s">
        <v>111</v>
      </c>
      <c r="G61" s="14" t="s">
        <v>212</v>
      </c>
      <c r="H61" s="13" t="s">
        <v>12</v>
      </c>
      <c r="I61" s="13" t="s">
        <v>54</v>
      </c>
      <c r="J61" s="13">
        <v>10</v>
      </c>
      <c r="K61" s="27" t="s">
        <v>119</v>
      </c>
      <c r="L61" s="15">
        <v>1</v>
      </c>
      <c r="M61" s="21">
        <v>0.59179400000000004</v>
      </c>
      <c r="N61" s="21">
        <v>0.59179400000000004</v>
      </c>
      <c r="O61" s="22" t="s">
        <v>7</v>
      </c>
      <c r="P61" s="22">
        <v>4.0719999999999999E-2</v>
      </c>
      <c r="Q61" s="22">
        <v>0</v>
      </c>
      <c r="R61" s="23"/>
    </row>
    <row r="62" spans="1:20" ht="25.5" x14ac:dyDescent="0.25">
      <c r="A62" s="13" t="s">
        <v>196</v>
      </c>
      <c r="B62" s="13" t="s">
        <v>25</v>
      </c>
      <c r="C62" s="13" t="s">
        <v>2</v>
      </c>
      <c r="D62" s="13" t="s">
        <v>0</v>
      </c>
      <c r="E62" s="13" t="s">
        <v>114</v>
      </c>
      <c r="F62" s="13" t="s">
        <v>111</v>
      </c>
      <c r="G62" s="14" t="s">
        <v>213</v>
      </c>
      <c r="H62" s="13" t="s">
        <v>5</v>
      </c>
      <c r="I62" s="13" t="s">
        <v>54</v>
      </c>
      <c r="J62" s="13">
        <v>5</v>
      </c>
      <c r="K62" s="27" t="s">
        <v>119</v>
      </c>
      <c r="L62" s="15">
        <v>1</v>
      </c>
      <c r="M62" s="21">
        <v>0.79054100000000005</v>
      </c>
      <c r="N62" s="21">
        <v>0.79054100000000005</v>
      </c>
      <c r="O62" s="22" t="s">
        <v>7</v>
      </c>
      <c r="P62" s="22">
        <v>4.0379999999999999E-2</v>
      </c>
      <c r="Q62" s="22">
        <v>0</v>
      </c>
      <c r="R62" s="23"/>
    </row>
    <row r="63" spans="1:20" ht="25.5" x14ac:dyDescent="0.25">
      <c r="A63" s="13" t="s">
        <v>197</v>
      </c>
      <c r="B63" s="13" t="s">
        <v>25</v>
      </c>
      <c r="C63" s="13" t="s">
        <v>2</v>
      </c>
      <c r="D63" s="13" t="s">
        <v>0</v>
      </c>
      <c r="E63" s="13" t="s">
        <v>114</v>
      </c>
      <c r="F63" s="13" t="s">
        <v>111</v>
      </c>
      <c r="G63" s="14" t="s">
        <v>213</v>
      </c>
      <c r="H63" s="13" t="s">
        <v>5</v>
      </c>
      <c r="I63" s="13" t="s">
        <v>54</v>
      </c>
      <c r="J63" s="13">
        <v>10</v>
      </c>
      <c r="K63" s="27" t="s">
        <v>119</v>
      </c>
      <c r="L63" s="15">
        <v>1</v>
      </c>
      <c r="M63" s="21">
        <v>0.60469399999999995</v>
      </c>
      <c r="N63" s="21">
        <v>0.60469399999999995</v>
      </c>
      <c r="O63" s="22" t="s">
        <v>7</v>
      </c>
      <c r="P63" s="22">
        <v>4.0719999999999999E-2</v>
      </c>
      <c r="Q63" s="22">
        <v>0</v>
      </c>
      <c r="R63" s="23"/>
    </row>
    <row r="64" spans="1:20" ht="25.5" x14ac:dyDescent="0.25">
      <c r="A64" s="13" t="s">
        <v>198</v>
      </c>
      <c r="B64" s="13" t="s">
        <v>25</v>
      </c>
      <c r="C64" s="13" t="s">
        <v>2</v>
      </c>
      <c r="D64" s="13" t="s">
        <v>0</v>
      </c>
      <c r="E64" s="13" t="s">
        <v>114</v>
      </c>
      <c r="F64" s="13" t="s">
        <v>111</v>
      </c>
      <c r="G64" s="14" t="s">
        <v>213</v>
      </c>
      <c r="H64" s="13" t="s">
        <v>12</v>
      </c>
      <c r="I64" s="13" t="s">
        <v>54</v>
      </c>
      <c r="J64" s="13">
        <v>5</v>
      </c>
      <c r="K64" s="27" t="s">
        <v>119</v>
      </c>
      <c r="L64" s="15">
        <v>1</v>
      </c>
      <c r="M64" s="21">
        <v>0.77614300000000003</v>
      </c>
      <c r="N64" s="21">
        <v>0.77614300000000003</v>
      </c>
      <c r="O64" s="22" t="s">
        <v>7</v>
      </c>
      <c r="P64" s="22">
        <v>4.0379999999999999E-2</v>
      </c>
      <c r="Q64" s="22">
        <v>0</v>
      </c>
      <c r="R64" s="23"/>
    </row>
    <row r="65" spans="1:18" ht="25.5" x14ac:dyDescent="0.25">
      <c r="A65" s="13" t="s">
        <v>200</v>
      </c>
      <c r="B65" s="13" t="s">
        <v>25</v>
      </c>
      <c r="C65" s="13" t="s">
        <v>2</v>
      </c>
      <c r="D65" s="13" t="s">
        <v>0</v>
      </c>
      <c r="E65" s="13" t="s">
        <v>114</v>
      </c>
      <c r="F65" s="13" t="s">
        <v>111</v>
      </c>
      <c r="G65" s="14" t="s">
        <v>213</v>
      </c>
      <c r="H65" s="13" t="s">
        <v>12</v>
      </c>
      <c r="I65" s="13" t="s">
        <v>54</v>
      </c>
      <c r="J65" s="13">
        <v>10</v>
      </c>
      <c r="K65" s="27" t="s">
        <v>119</v>
      </c>
      <c r="L65" s="15">
        <v>1</v>
      </c>
      <c r="M65" s="21">
        <v>0.58145000000000002</v>
      </c>
      <c r="N65" s="21">
        <v>0.58145000000000002</v>
      </c>
      <c r="O65" s="22" t="s">
        <v>7</v>
      </c>
      <c r="P65" s="22">
        <v>4.0719999999999999E-2</v>
      </c>
      <c r="Q65" s="22">
        <v>0</v>
      </c>
      <c r="R65" s="23"/>
    </row>
    <row r="66" spans="1:18" ht="25.5" x14ac:dyDescent="0.25">
      <c r="A66" s="13" t="s">
        <v>208</v>
      </c>
      <c r="B66" s="13" t="s">
        <v>25</v>
      </c>
      <c r="C66" s="13" t="s">
        <v>2</v>
      </c>
      <c r="D66" s="13" t="s">
        <v>0</v>
      </c>
      <c r="E66" s="13" t="s">
        <v>53</v>
      </c>
      <c r="F66" s="13" t="s">
        <v>111</v>
      </c>
      <c r="G66" s="14" t="s">
        <v>214</v>
      </c>
      <c r="H66" s="13" t="s">
        <v>5</v>
      </c>
      <c r="I66" s="13" t="s">
        <v>54</v>
      </c>
      <c r="J66" s="13">
        <v>5</v>
      </c>
      <c r="K66" s="27" t="s">
        <v>120</v>
      </c>
      <c r="L66" s="15">
        <v>1</v>
      </c>
      <c r="M66" s="21">
        <v>0.78517000000000003</v>
      </c>
      <c r="N66" s="21">
        <v>0.78517000000000003</v>
      </c>
      <c r="O66" s="22" t="s">
        <v>9</v>
      </c>
      <c r="P66" s="22">
        <v>4.0169999999999997E-2</v>
      </c>
      <c r="Q66" s="22">
        <v>0</v>
      </c>
      <c r="R66" s="23"/>
    </row>
    <row r="67" spans="1:18" ht="25.5" x14ac:dyDescent="0.25">
      <c r="A67" s="13" t="s">
        <v>209</v>
      </c>
      <c r="B67" s="13" t="s">
        <v>25</v>
      </c>
      <c r="C67" s="13" t="s">
        <v>2</v>
      </c>
      <c r="D67" s="13" t="s">
        <v>0</v>
      </c>
      <c r="E67" s="13" t="s">
        <v>53</v>
      </c>
      <c r="F67" s="13" t="s">
        <v>111</v>
      </c>
      <c r="G67" s="14" t="s">
        <v>214</v>
      </c>
      <c r="H67" s="13" t="s">
        <v>5</v>
      </c>
      <c r="I67" s="13" t="s">
        <v>54</v>
      </c>
      <c r="J67" s="13">
        <v>10</v>
      </c>
      <c r="K67" s="27" t="s">
        <v>120</v>
      </c>
      <c r="L67" s="15">
        <v>1</v>
      </c>
      <c r="M67" s="21">
        <v>0.59095299999999995</v>
      </c>
      <c r="N67" s="21">
        <v>0.59095299999999995</v>
      </c>
      <c r="O67" s="22" t="s">
        <v>9</v>
      </c>
      <c r="P67" s="22">
        <v>4.0669999999999998E-2</v>
      </c>
      <c r="Q67" s="22">
        <v>0</v>
      </c>
      <c r="R67" s="23"/>
    </row>
    <row r="68" spans="1:18" ht="25.5" x14ac:dyDescent="0.25">
      <c r="A68" s="13" t="s">
        <v>210</v>
      </c>
      <c r="B68" s="13" t="s">
        <v>25</v>
      </c>
      <c r="C68" s="13" t="s">
        <v>2</v>
      </c>
      <c r="D68" s="13" t="s">
        <v>0</v>
      </c>
      <c r="E68" s="13" t="s">
        <v>53</v>
      </c>
      <c r="F68" s="13" t="s">
        <v>111</v>
      </c>
      <c r="G68" s="14" t="s">
        <v>214</v>
      </c>
      <c r="H68" s="13" t="s">
        <v>12</v>
      </c>
      <c r="I68" s="13" t="s">
        <v>54</v>
      </c>
      <c r="J68" s="13">
        <v>5</v>
      </c>
      <c r="K68" s="27" t="s">
        <v>120</v>
      </c>
      <c r="L68" s="15">
        <v>1</v>
      </c>
      <c r="M68" s="21">
        <v>0.77129199999999998</v>
      </c>
      <c r="N68" s="21">
        <v>0.77129199999999998</v>
      </c>
      <c r="O68" s="22" t="s">
        <v>9</v>
      </c>
      <c r="P68" s="22">
        <v>4.0169999999999997E-2</v>
      </c>
      <c r="Q68" s="22">
        <v>0</v>
      </c>
      <c r="R68" s="23"/>
    </row>
    <row r="69" spans="1:18" ht="25.5" x14ac:dyDescent="0.25">
      <c r="A69" s="13" t="s">
        <v>211</v>
      </c>
      <c r="B69" s="13" t="s">
        <v>25</v>
      </c>
      <c r="C69" s="13" t="s">
        <v>2</v>
      </c>
      <c r="D69" s="13" t="s">
        <v>0</v>
      </c>
      <c r="E69" s="13" t="s">
        <v>53</v>
      </c>
      <c r="F69" s="13" t="s">
        <v>111</v>
      </c>
      <c r="G69" s="14" t="s">
        <v>214</v>
      </c>
      <c r="H69" s="13" t="s">
        <v>12</v>
      </c>
      <c r="I69" s="13" t="s">
        <v>54</v>
      </c>
      <c r="J69" s="13">
        <v>10</v>
      </c>
      <c r="K69" s="27" t="s">
        <v>120</v>
      </c>
      <c r="L69" s="15">
        <v>1</v>
      </c>
      <c r="M69" s="21">
        <v>0.57216999999999996</v>
      </c>
      <c r="N69" s="21">
        <v>0.57216999999999996</v>
      </c>
      <c r="O69" s="22" t="s">
        <v>9</v>
      </c>
      <c r="P69" s="22">
        <v>4.0669999999999998E-2</v>
      </c>
      <c r="Q69" s="22">
        <v>0</v>
      </c>
      <c r="R69" s="23"/>
    </row>
    <row r="70" spans="1:18" ht="25.5" x14ac:dyDescent="0.25">
      <c r="A70" s="13" t="s">
        <v>202</v>
      </c>
      <c r="B70" s="13" t="s">
        <v>25</v>
      </c>
      <c r="C70" s="13" t="s">
        <v>2</v>
      </c>
      <c r="D70" s="13" t="s">
        <v>0</v>
      </c>
      <c r="E70" s="13" t="s">
        <v>114</v>
      </c>
      <c r="F70" s="13" t="s">
        <v>111</v>
      </c>
      <c r="G70" s="14" t="s">
        <v>215</v>
      </c>
      <c r="H70" s="13" t="s">
        <v>5</v>
      </c>
      <c r="I70" s="13" t="s">
        <v>54</v>
      </c>
      <c r="J70" s="13">
        <v>5</v>
      </c>
      <c r="K70" s="27" t="s">
        <v>120</v>
      </c>
      <c r="L70" s="15">
        <v>1</v>
      </c>
      <c r="M70" s="21">
        <v>0.78798100000000004</v>
      </c>
      <c r="N70" s="21">
        <v>0.78798100000000004</v>
      </c>
      <c r="O70" s="22" t="s">
        <v>9</v>
      </c>
      <c r="P70" s="22">
        <v>4.0169999999999997E-2</v>
      </c>
      <c r="Q70" s="22">
        <v>0</v>
      </c>
      <c r="R70" s="23"/>
    </row>
    <row r="71" spans="1:18" ht="25.5" x14ac:dyDescent="0.25">
      <c r="A71" s="13" t="s">
        <v>203</v>
      </c>
      <c r="B71" s="13" t="s">
        <v>25</v>
      </c>
      <c r="C71" s="13" t="s">
        <v>2</v>
      </c>
      <c r="D71" s="13" t="s">
        <v>0</v>
      </c>
      <c r="E71" s="13" t="s">
        <v>114</v>
      </c>
      <c r="F71" s="13" t="s">
        <v>111</v>
      </c>
      <c r="G71" s="14" t="s">
        <v>215</v>
      </c>
      <c r="H71" s="13" t="s">
        <v>5</v>
      </c>
      <c r="I71" s="13" t="s">
        <v>54</v>
      </c>
      <c r="J71" s="13">
        <v>10</v>
      </c>
      <c r="K71" s="27" t="s">
        <v>120</v>
      </c>
      <c r="L71" s="15">
        <v>1</v>
      </c>
      <c r="M71" s="21">
        <v>0.59387599999999996</v>
      </c>
      <c r="N71" s="21">
        <v>0.59387599999999996</v>
      </c>
      <c r="O71" s="22" t="s">
        <v>9</v>
      </c>
      <c r="P71" s="22">
        <v>4.0669999999999998E-2</v>
      </c>
      <c r="Q71" s="22">
        <v>0</v>
      </c>
      <c r="R71" s="23"/>
    </row>
    <row r="72" spans="1:18" ht="25.5" x14ac:dyDescent="0.25">
      <c r="A72" s="13" t="s">
        <v>204</v>
      </c>
      <c r="B72" s="13" t="s">
        <v>25</v>
      </c>
      <c r="C72" s="13" t="s">
        <v>2</v>
      </c>
      <c r="D72" s="13" t="s">
        <v>0</v>
      </c>
      <c r="E72" s="13" t="s">
        <v>114</v>
      </c>
      <c r="F72" s="13" t="s">
        <v>111</v>
      </c>
      <c r="G72" s="14" t="s">
        <v>215</v>
      </c>
      <c r="H72" s="13" t="s">
        <v>12</v>
      </c>
      <c r="I72" s="13" t="s">
        <v>54</v>
      </c>
      <c r="J72" s="13">
        <v>5</v>
      </c>
      <c r="K72" s="27" t="s">
        <v>120</v>
      </c>
      <c r="L72" s="15">
        <v>1</v>
      </c>
      <c r="M72" s="21">
        <v>0.77728799999999998</v>
      </c>
      <c r="N72" s="21">
        <v>0.77728799999999998</v>
      </c>
      <c r="O72" s="22" t="s">
        <v>9</v>
      </c>
      <c r="P72" s="22">
        <v>4.0169999999999997E-2</v>
      </c>
      <c r="Q72" s="22">
        <v>0</v>
      </c>
      <c r="R72" s="23"/>
    </row>
    <row r="73" spans="1:18" ht="25.5" x14ac:dyDescent="0.25">
      <c r="A73" s="13" t="s">
        <v>205</v>
      </c>
      <c r="B73" s="13" t="s">
        <v>25</v>
      </c>
      <c r="C73" s="13" t="s">
        <v>2</v>
      </c>
      <c r="D73" s="13" t="s">
        <v>0</v>
      </c>
      <c r="E73" s="13" t="s">
        <v>114</v>
      </c>
      <c r="F73" s="13" t="s">
        <v>111</v>
      </c>
      <c r="G73" s="14" t="s">
        <v>215</v>
      </c>
      <c r="H73" s="13" t="s">
        <v>12</v>
      </c>
      <c r="I73" s="13" t="s">
        <v>54</v>
      </c>
      <c r="J73" s="13">
        <v>10</v>
      </c>
      <c r="K73" s="27" t="s">
        <v>120</v>
      </c>
      <c r="L73" s="15">
        <v>1</v>
      </c>
      <c r="M73" s="21">
        <v>0.576735</v>
      </c>
      <c r="N73" s="21">
        <v>0.576735</v>
      </c>
      <c r="O73" s="22" t="s">
        <v>9</v>
      </c>
      <c r="P73" s="22">
        <v>4.0669999999999998E-2</v>
      </c>
      <c r="Q73" s="22">
        <v>0</v>
      </c>
      <c r="R73" s="23"/>
    </row>
    <row r="74" spans="1:18" ht="38.25" x14ac:dyDescent="0.25">
      <c r="A74" s="13" t="s">
        <v>184</v>
      </c>
      <c r="B74" s="13" t="s">
        <v>25</v>
      </c>
      <c r="C74" s="13" t="s">
        <v>2</v>
      </c>
      <c r="D74" s="13" t="s">
        <v>56</v>
      </c>
      <c r="E74" s="13" t="s">
        <v>65</v>
      </c>
      <c r="F74" s="13" t="s">
        <v>111</v>
      </c>
      <c r="G74" s="14" t="s">
        <v>110</v>
      </c>
      <c r="H74" s="13" t="s">
        <v>111</v>
      </c>
      <c r="I74" s="13" t="s">
        <v>54</v>
      </c>
      <c r="J74" s="13">
        <v>1</v>
      </c>
      <c r="K74" s="27" t="s">
        <v>129</v>
      </c>
      <c r="L74" s="15">
        <v>1</v>
      </c>
      <c r="M74" s="21">
        <v>0.99859600000000004</v>
      </c>
      <c r="N74" s="21"/>
      <c r="O74" s="22" t="s">
        <v>2</v>
      </c>
      <c r="P74" s="22">
        <v>2.2360000000000001E-2</v>
      </c>
      <c r="Q74" s="45"/>
      <c r="R74" s="45"/>
    </row>
    <row r="75" spans="1:18" ht="38.25" x14ac:dyDescent="0.25">
      <c r="A75" s="13" t="s">
        <v>185</v>
      </c>
      <c r="B75" s="13" t="s">
        <v>25</v>
      </c>
      <c r="C75" s="13" t="s">
        <v>2</v>
      </c>
      <c r="D75" s="13" t="s">
        <v>56</v>
      </c>
      <c r="E75" s="13" t="s">
        <v>65</v>
      </c>
      <c r="F75" s="13" t="s">
        <v>111</v>
      </c>
      <c r="G75" s="14" t="s">
        <v>110</v>
      </c>
      <c r="H75" s="13" t="s">
        <v>111</v>
      </c>
      <c r="I75" s="13" t="s">
        <v>54</v>
      </c>
      <c r="J75" s="13">
        <v>5</v>
      </c>
      <c r="K75" s="27" t="s">
        <v>129</v>
      </c>
      <c r="L75" s="15">
        <v>1</v>
      </c>
      <c r="M75" s="21">
        <v>0.98530399999999996</v>
      </c>
      <c r="N75" s="21"/>
      <c r="O75" s="22" t="s">
        <v>2</v>
      </c>
      <c r="P75" s="22">
        <v>2.1420000000000002E-2</v>
      </c>
      <c r="Q75" s="45"/>
      <c r="R75" s="45"/>
    </row>
    <row r="76" spans="1:18" ht="38.25" x14ac:dyDescent="0.25">
      <c r="A76" s="13" t="s">
        <v>186</v>
      </c>
      <c r="B76" s="13" t="s">
        <v>25</v>
      </c>
      <c r="C76" s="13" t="s">
        <v>2</v>
      </c>
      <c r="D76" s="13" t="s">
        <v>56</v>
      </c>
      <c r="E76" s="13" t="s">
        <v>65</v>
      </c>
      <c r="F76" s="13" t="s">
        <v>111</v>
      </c>
      <c r="G76" s="14" t="s">
        <v>110</v>
      </c>
      <c r="H76" s="13" t="s">
        <v>111</v>
      </c>
      <c r="I76" s="13" t="s">
        <v>54</v>
      </c>
      <c r="J76" s="13">
        <v>10</v>
      </c>
      <c r="K76" s="27" t="s">
        <v>129</v>
      </c>
      <c r="L76" s="15">
        <v>1</v>
      </c>
      <c r="M76" s="21">
        <v>0.96736999999999995</v>
      </c>
      <c r="N76" s="21"/>
      <c r="O76" s="22" t="s">
        <v>2</v>
      </c>
      <c r="P76" s="22">
        <v>2.2669999999999999E-2</v>
      </c>
      <c r="Q76" s="45"/>
      <c r="R76" s="45"/>
    </row>
    <row r="77" spans="1:18" ht="38.25" x14ac:dyDescent="0.25">
      <c r="A77" s="13" t="s">
        <v>187</v>
      </c>
      <c r="B77" s="13" t="s">
        <v>25</v>
      </c>
      <c r="C77" s="13" t="s">
        <v>2</v>
      </c>
      <c r="D77" s="13" t="s">
        <v>56</v>
      </c>
      <c r="E77" s="13" t="s">
        <v>65</v>
      </c>
      <c r="F77" s="13" t="s">
        <v>111</v>
      </c>
      <c r="G77" s="14" t="s">
        <v>110</v>
      </c>
      <c r="H77" s="13" t="s">
        <v>111</v>
      </c>
      <c r="I77" s="13" t="s">
        <v>54</v>
      </c>
      <c r="J77" s="13">
        <v>20</v>
      </c>
      <c r="K77" s="27" t="s">
        <v>129</v>
      </c>
      <c r="L77" s="15">
        <v>1</v>
      </c>
      <c r="M77" s="21">
        <v>0.96859799999999996</v>
      </c>
      <c r="N77" s="21"/>
      <c r="O77" s="22" t="s">
        <v>2</v>
      </c>
      <c r="P77" s="22">
        <v>2.2589999999999999E-2</v>
      </c>
      <c r="Q77" s="45"/>
      <c r="R77" s="45"/>
    </row>
    <row r="78" spans="1:18" ht="51" x14ac:dyDescent="0.25">
      <c r="A78" s="13" t="s">
        <v>220</v>
      </c>
      <c r="B78" s="13" t="s">
        <v>25</v>
      </c>
      <c r="C78" s="13" t="s">
        <v>2</v>
      </c>
      <c r="D78" s="13" t="s">
        <v>56</v>
      </c>
      <c r="E78" s="13" t="s">
        <v>111</v>
      </c>
      <c r="F78" s="13" t="s">
        <v>111</v>
      </c>
      <c r="G78" s="14" t="s">
        <v>57</v>
      </c>
      <c r="H78" s="13" t="s">
        <v>111</v>
      </c>
      <c r="I78" s="13" t="s">
        <v>111</v>
      </c>
      <c r="J78" s="13">
        <v>1</v>
      </c>
      <c r="K78" s="27" t="s">
        <v>61</v>
      </c>
      <c r="L78" s="15">
        <v>1</v>
      </c>
      <c r="M78" s="21">
        <v>0.97812900000000003</v>
      </c>
      <c r="N78" s="21">
        <v>0.97593300000000005</v>
      </c>
      <c r="O78" s="22" t="s">
        <v>2</v>
      </c>
      <c r="P78" s="22">
        <v>2.2360000000000001E-2</v>
      </c>
      <c r="Q78" s="23"/>
      <c r="R78" s="22">
        <v>23</v>
      </c>
    </row>
    <row r="79" spans="1:18" ht="51" x14ac:dyDescent="0.25">
      <c r="A79" s="13" t="s">
        <v>221</v>
      </c>
      <c r="B79" s="13" t="s">
        <v>25</v>
      </c>
      <c r="C79" s="13" t="s">
        <v>2</v>
      </c>
      <c r="D79" s="13" t="s">
        <v>56</v>
      </c>
      <c r="E79" s="13" t="s">
        <v>111</v>
      </c>
      <c r="F79" s="13" t="s">
        <v>111</v>
      </c>
      <c r="G79" s="14" t="s">
        <v>57</v>
      </c>
      <c r="H79" s="13" t="s">
        <v>111</v>
      </c>
      <c r="I79" s="13" t="s">
        <v>111</v>
      </c>
      <c r="J79" s="13">
        <v>3</v>
      </c>
      <c r="K79" s="27" t="s">
        <v>61</v>
      </c>
      <c r="L79" s="15">
        <v>1</v>
      </c>
      <c r="M79" s="21">
        <v>0.93974899999999995</v>
      </c>
      <c r="N79" s="21">
        <v>0.93342700000000001</v>
      </c>
      <c r="O79" s="22" t="s">
        <v>2</v>
      </c>
      <c r="P79" s="22">
        <v>2.0930000000000001E-2</v>
      </c>
      <c r="Q79" s="23"/>
      <c r="R79" s="22">
        <v>23</v>
      </c>
    </row>
    <row r="80" spans="1:18" ht="51" x14ac:dyDescent="0.25">
      <c r="A80" s="13" t="s">
        <v>222</v>
      </c>
      <c r="B80" s="13" t="s">
        <v>25</v>
      </c>
      <c r="C80" s="13" t="s">
        <v>2</v>
      </c>
      <c r="D80" s="13" t="s">
        <v>56</v>
      </c>
      <c r="E80" s="13" t="s">
        <v>111</v>
      </c>
      <c r="F80" s="13" t="s">
        <v>111</v>
      </c>
      <c r="G80" s="14" t="s">
        <v>57</v>
      </c>
      <c r="H80" s="13" t="s">
        <v>111</v>
      </c>
      <c r="I80" s="13" t="s">
        <v>111</v>
      </c>
      <c r="J80" s="13">
        <v>5</v>
      </c>
      <c r="K80" s="27" t="s">
        <v>61</v>
      </c>
      <c r="L80" s="15">
        <v>1</v>
      </c>
      <c r="M80" s="21">
        <v>0.89945200000000003</v>
      </c>
      <c r="N80" s="21">
        <v>0.88939400000000002</v>
      </c>
      <c r="O80" s="22" t="s">
        <v>2</v>
      </c>
      <c r="P80" s="22">
        <v>2.1420000000000002E-2</v>
      </c>
      <c r="Q80" s="23"/>
      <c r="R80" s="22">
        <v>23</v>
      </c>
    </row>
    <row r="81" spans="1:18" ht="51" x14ac:dyDescent="0.25">
      <c r="A81" s="13" t="s">
        <v>223</v>
      </c>
      <c r="B81" s="13" t="s">
        <v>25</v>
      </c>
      <c r="C81" s="13" t="s">
        <v>2</v>
      </c>
      <c r="D81" s="13" t="s">
        <v>56</v>
      </c>
      <c r="E81" s="13" t="s">
        <v>111</v>
      </c>
      <c r="F81" s="13" t="s">
        <v>111</v>
      </c>
      <c r="G81" s="14" t="s">
        <v>57</v>
      </c>
      <c r="H81" s="13" t="s">
        <v>111</v>
      </c>
      <c r="I81" s="13" t="s">
        <v>111</v>
      </c>
      <c r="J81" s="13">
        <v>7</v>
      </c>
      <c r="K81" s="27" t="s">
        <v>61</v>
      </c>
      <c r="L81" s="15">
        <v>1</v>
      </c>
      <c r="M81" s="21">
        <v>0.85882199999999997</v>
      </c>
      <c r="N81" s="21">
        <v>0.84541299999999997</v>
      </c>
      <c r="O81" s="22" t="s">
        <v>2</v>
      </c>
      <c r="P81" s="22">
        <v>2.198E-2</v>
      </c>
      <c r="Q81" s="23"/>
      <c r="R81" s="22">
        <v>23</v>
      </c>
    </row>
    <row r="82" spans="1:18" ht="51" x14ac:dyDescent="0.25">
      <c r="A82" s="13" t="s">
        <v>224</v>
      </c>
      <c r="B82" s="13" t="s">
        <v>25</v>
      </c>
      <c r="C82" s="13" t="s">
        <v>2</v>
      </c>
      <c r="D82" s="13" t="s">
        <v>56</v>
      </c>
      <c r="E82" s="13" t="s">
        <v>111</v>
      </c>
      <c r="F82" s="13" t="s">
        <v>111</v>
      </c>
      <c r="G82" s="14" t="s">
        <v>57</v>
      </c>
      <c r="H82" s="13" t="s">
        <v>111</v>
      </c>
      <c r="I82" s="13" t="s">
        <v>111</v>
      </c>
      <c r="J82" s="13">
        <v>10</v>
      </c>
      <c r="K82" s="27" t="s">
        <v>61</v>
      </c>
      <c r="L82" s="15">
        <v>1</v>
      </c>
      <c r="M82" s="21">
        <v>0.79918</v>
      </c>
      <c r="N82" s="21">
        <v>0.78142699999999998</v>
      </c>
      <c r="O82" s="22" t="s">
        <v>2</v>
      </c>
      <c r="P82" s="22">
        <v>2.2669999999999999E-2</v>
      </c>
      <c r="Q82" s="23"/>
      <c r="R82" s="22">
        <v>23</v>
      </c>
    </row>
    <row r="83" spans="1:18" ht="51" x14ac:dyDescent="0.25">
      <c r="A83" s="13" t="s">
        <v>225</v>
      </c>
      <c r="B83" s="13" t="s">
        <v>25</v>
      </c>
      <c r="C83" s="13" t="s">
        <v>2</v>
      </c>
      <c r="D83" s="13" t="s">
        <v>56</v>
      </c>
      <c r="E83" s="13" t="s">
        <v>111</v>
      </c>
      <c r="F83" s="13" t="s">
        <v>111</v>
      </c>
      <c r="G83" s="14" t="s">
        <v>57</v>
      </c>
      <c r="H83" s="13" t="s">
        <v>111</v>
      </c>
      <c r="I83" s="13" t="s">
        <v>111</v>
      </c>
      <c r="J83" s="13">
        <v>15</v>
      </c>
      <c r="K83" s="27" t="s">
        <v>61</v>
      </c>
      <c r="L83" s="15">
        <v>1</v>
      </c>
      <c r="M83" s="21">
        <v>0.70766600000000002</v>
      </c>
      <c r="N83" s="21">
        <v>0.68423100000000003</v>
      </c>
      <c r="O83" s="22" t="s">
        <v>2</v>
      </c>
      <c r="P83" s="22">
        <v>2.332E-2</v>
      </c>
      <c r="Q83" s="23"/>
      <c r="R83" s="22">
        <v>23</v>
      </c>
    </row>
    <row r="84" spans="1:18" ht="51" x14ac:dyDescent="0.25">
      <c r="A84" s="13" t="s">
        <v>226</v>
      </c>
      <c r="B84" s="13" t="s">
        <v>25</v>
      </c>
      <c r="C84" s="13" t="s">
        <v>2</v>
      </c>
      <c r="D84" s="13" t="s">
        <v>56</v>
      </c>
      <c r="E84" s="13" t="s">
        <v>111</v>
      </c>
      <c r="F84" s="13" t="s">
        <v>111</v>
      </c>
      <c r="G84" s="14" t="s">
        <v>57</v>
      </c>
      <c r="H84" s="13" t="s">
        <v>111</v>
      </c>
      <c r="I84" s="13" t="s">
        <v>111</v>
      </c>
      <c r="J84" s="13">
        <v>20</v>
      </c>
      <c r="K84" s="27" t="s">
        <v>61</v>
      </c>
      <c r="L84" s="15">
        <v>1</v>
      </c>
      <c r="M84" s="21">
        <v>0.63968899999999995</v>
      </c>
      <c r="N84" s="21">
        <v>0.61158199999999996</v>
      </c>
      <c r="O84" s="22" t="s">
        <v>2</v>
      </c>
      <c r="P84" s="22">
        <v>2.2589999999999999E-2</v>
      </c>
      <c r="Q84" s="23"/>
      <c r="R84" s="22">
        <v>23</v>
      </c>
    </row>
    <row r="85" spans="1:18" ht="51" x14ac:dyDescent="0.25">
      <c r="A85" s="13" t="s">
        <v>227</v>
      </c>
      <c r="B85" s="13" t="s">
        <v>25</v>
      </c>
      <c r="C85" s="13" t="s">
        <v>2</v>
      </c>
      <c r="D85" s="13" t="s">
        <v>56</v>
      </c>
      <c r="E85" s="13" t="s">
        <v>111</v>
      </c>
      <c r="F85" s="13" t="s">
        <v>111</v>
      </c>
      <c r="G85" s="14" t="s">
        <v>57</v>
      </c>
      <c r="H85" s="13" t="s">
        <v>111</v>
      </c>
      <c r="I85" s="13" t="s">
        <v>111</v>
      </c>
      <c r="J85" s="13">
        <v>25</v>
      </c>
      <c r="K85" s="27" t="s">
        <v>61</v>
      </c>
      <c r="L85" s="15">
        <v>1</v>
      </c>
      <c r="M85" s="21">
        <v>0.566936</v>
      </c>
      <c r="N85" s="21">
        <v>0.53807700000000003</v>
      </c>
      <c r="O85" s="22" t="s">
        <v>2</v>
      </c>
      <c r="P85" s="22">
        <v>2.2960000000000001E-2</v>
      </c>
      <c r="Q85" s="23"/>
      <c r="R85" s="22">
        <v>21.399999999999995</v>
      </c>
    </row>
    <row r="86" spans="1:18" ht="51" x14ac:dyDescent="0.25">
      <c r="A86" s="13" t="s">
        <v>228</v>
      </c>
      <c r="B86" s="13" t="s">
        <v>25</v>
      </c>
      <c r="C86" s="13" t="s">
        <v>2</v>
      </c>
      <c r="D86" s="13" t="s">
        <v>56</v>
      </c>
      <c r="E86" s="13" t="s">
        <v>111</v>
      </c>
      <c r="F86" s="13" t="s">
        <v>111</v>
      </c>
      <c r="G86" s="14" t="s">
        <v>57</v>
      </c>
      <c r="H86" s="13" t="s">
        <v>111</v>
      </c>
      <c r="I86" s="13" t="s">
        <v>111</v>
      </c>
      <c r="J86" s="13">
        <v>30</v>
      </c>
      <c r="K86" s="27" t="s">
        <v>61</v>
      </c>
      <c r="L86" s="15">
        <v>1</v>
      </c>
      <c r="M86" s="21">
        <v>0.49307200000000001</v>
      </c>
      <c r="N86" s="21">
        <v>0.46625899999999998</v>
      </c>
      <c r="O86" s="22" t="s">
        <v>2</v>
      </c>
      <c r="P86" s="22">
        <v>2.385E-2</v>
      </c>
      <c r="Q86" s="23"/>
      <c r="R86" s="22">
        <v>19.100000000000019</v>
      </c>
    </row>
    <row r="87" spans="1:18" ht="51" x14ac:dyDescent="0.25">
      <c r="A87" s="13" t="s">
        <v>229</v>
      </c>
      <c r="B87" s="13" t="s">
        <v>25</v>
      </c>
      <c r="C87" s="13" t="s">
        <v>2</v>
      </c>
      <c r="D87" s="13" t="s">
        <v>56</v>
      </c>
      <c r="E87" s="13" t="s">
        <v>111</v>
      </c>
      <c r="F87" s="13" t="s">
        <v>111</v>
      </c>
      <c r="G87" s="14" t="s">
        <v>57</v>
      </c>
      <c r="H87" s="13" t="s">
        <v>111</v>
      </c>
      <c r="I87" s="13" t="s">
        <v>111</v>
      </c>
      <c r="J87" s="13">
        <v>40</v>
      </c>
      <c r="K87" s="27" t="s">
        <v>61</v>
      </c>
      <c r="L87" s="15">
        <v>1</v>
      </c>
      <c r="M87" s="21">
        <v>0.36338900000000002</v>
      </c>
      <c r="N87" s="21">
        <v>0.34275499999999998</v>
      </c>
      <c r="O87" s="22" t="s">
        <v>2</v>
      </c>
      <c r="P87" s="22">
        <v>2.563E-2</v>
      </c>
      <c r="Q87" s="23"/>
      <c r="R87" s="22">
        <v>15.000000000000014</v>
      </c>
    </row>
    <row r="88" spans="1:18" ht="51" x14ac:dyDescent="0.25">
      <c r="A88" s="13" t="s">
        <v>230</v>
      </c>
      <c r="B88" s="13" t="s">
        <v>25</v>
      </c>
      <c r="C88" s="13" t="s">
        <v>2</v>
      </c>
      <c r="D88" s="13" t="s">
        <v>56</v>
      </c>
      <c r="E88" s="13" t="s">
        <v>111</v>
      </c>
      <c r="F88" s="13" t="s">
        <v>111</v>
      </c>
      <c r="G88" s="14" t="s">
        <v>57</v>
      </c>
      <c r="H88" s="13" t="s">
        <v>111</v>
      </c>
      <c r="I88" s="13" t="s">
        <v>111</v>
      </c>
      <c r="J88" s="13">
        <v>50</v>
      </c>
      <c r="K88" s="27" t="s">
        <v>61</v>
      </c>
      <c r="L88" s="15">
        <v>1</v>
      </c>
      <c r="M88" s="21">
        <v>0.26418000000000003</v>
      </c>
      <c r="N88" s="21">
        <v>0.24907599999999999</v>
      </c>
      <c r="O88" s="22" t="s">
        <v>2</v>
      </c>
      <c r="P88" s="22">
        <v>2.6980000000000001E-2</v>
      </c>
      <c r="Q88" s="23"/>
      <c r="R88" s="22">
        <v>12.099999999999993</v>
      </c>
    </row>
    <row r="89" spans="1:18" ht="51" x14ac:dyDescent="0.25">
      <c r="A89" s="13" t="s">
        <v>231</v>
      </c>
      <c r="B89" s="13" t="s">
        <v>25</v>
      </c>
      <c r="C89" s="13" t="s">
        <v>2</v>
      </c>
      <c r="D89" s="13" t="s">
        <v>56</v>
      </c>
      <c r="E89" s="13" t="s">
        <v>111</v>
      </c>
      <c r="F89" s="13" t="s">
        <v>111</v>
      </c>
      <c r="G89" s="14" t="s">
        <v>57</v>
      </c>
      <c r="H89" s="13" t="s">
        <v>111</v>
      </c>
      <c r="I89" s="13" t="s">
        <v>111</v>
      </c>
      <c r="J89" s="13">
        <v>60</v>
      </c>
      <c r="K89" s="27" t="s">
        <v>61</v>
      </c>
      <c r="L89" s="15">
        <v>1</v>
      </c>
      <c r="M89" s="21">
        <v>0.19128500000000001</v>
      </c>
      <c r="N89" s="21">
        <v>0.180339</v>
      </c>
      <c r="O89" s="22" t="s">
        <v>2</v>
      </c>
      <c r="P89" s="22">
        <v>2.7949999999999999E-2</v>
      </c>
      <c r="Q89" s="23"/>
      <c r="R89" s="22">
        <v>10.100000000000005</v>
      </c>
    </row>
    <row r="90" spans="1:18" ht="38.25" x14ac:dyDescent="0.25">
      <c r="A90" s="13" t="s">
        <v>190</v>
      </c>
      <c r="B90" s="13" t="s">
        <v>25</v>
      </c>
      <c r="C90" s="13" t="s">
        <v>7</v>
      </c>
      <c r="D90" s="13" t="s">
        <v>56</v>
      </c>
      <c r="E90" s="13" t="s">
        <v>65</v>
      </c>
      <c r="F90" s="13" t="s">
        <v>111</v>
      </c>
      <c r="G90" s="14" t="s">
        <v>110</v>
      </c>
      <c r="H90" s="13" t="s">
        <v>111</v>
      </c>
      <c r="I90" s="13" t="s">
        <v>54</v>
      </c>
      <c r="J90" s="13">
        <v>1</v>
      </c>
      <c r="K90" s="27" t="s">
        <v>130</v>
      </c>
      <c r="L90" s="15">
        <v>1</v>
      </c>
      <c r="M90" s="21">
        <v>0.997923</v>
      </c>
      <c r="N90" s="21"/>
      <c r="O90" s="22" t="s">
        <v>7</v>
      </c>
      <c r="P90" s="22">
        <v>4.4569999999999999E-2</v>
      </c>
      <c r="Q90" s="45"/>
      <c r="R90" s="45"/>
    </row>
    <row r="91" spans="1:18" ht="51" x14ac:dyDescent="0.25">
      <c r="A91" s="13" t="s">
        <v>232</v>
      </c>
      <c r="B91" s="13" t="s">
        <v>25</v>
      </c>
      <c r="C91" s="13" t="s">
        <v>7</v>
      </c>
      <c r="D91" s="13" t="s">
        <v>56</v>
      </c>
      <c r="E91" s="13" t="s">
        <v>111</v>
      </c>
      <c r="F91" s="13" t="s">
        <v>111</v>
      </c>
      <c r="G91" s="14" t="s">
        <v>57</v>
      </c>
      <c r="H91" s="13" t="s">
        <v>111</v>
      </c>
      <c r="I91" s="13" t="s">
        <v>111</v>
      </c>
      <c r="J91" s="13">
        <v>1</v>
      </c>
      <c r="K91" s="27" t="s">
        <v>61</v>
      </c>
      <c r="L91" s="15">
        <v>1</v>
      </c>
      <c r="M91" s="21">
        <v>0.95733199999999996</v>
      </c>
      <c r="N91" s="21">
        <v>0.955959</v>
      </c>
      <c r="O91" s="22" t="s">
        <v>7</v>
      </c>
      <c r="P91" s="22">
        <v>4.4569999999999999E-2</v>
      </c>
      <c r="Q91" s="23"/>
      <c r="R91" s="22">
        <v>15.000000000000014</v>
      </c>
    </row>
    <row r="92" spans="1:18" ht="51" x14ac:dyDescent="0.25">
      <c r="A92" s="13" t="s">
        <v>233</v>
      </c>
      <c r="B92" s="13" t="s">
        <v>25</v>
      </c>
      <c r="C92" s="13" t="s">
        <v>7</v>
      </c>
      <c r="D92" s="13" t="s">
        <v>56</v>
      </c>
      <c r="E92" s="13" t="s">
        <v>111</v>
      </c>
      <c r="F92" s="13" t="s">
        <v>111</v>
      </c>
      <c r="G92" s="14" t="s">
        <v>57</v>
      </c>
      <c r="H92" s="13" t="s">
        <v>111</v>
      </c>
      <c r="I92" s="13" t="s">
        <v>111</v>
      </c>
      <c r="J92" s="13">
        <v>3</v>
      </c>
      <c r="K92" s="27" t="s">
        <v>61</v>
      </c>
      <c r="L92" s="15">
        <v>1</v>
      </c>
      <c r="M92" s="21">
        <v>0.88508399999999998</v>
      </c>
      <c r="N92" s="21">
        <v>0.88127100000000003</v>
      </c>
      <c r="O92" s="22" t="s">
        <v>7</v>
      </c>
      <c r="P92" s="22">
        <v>4.1529999999999997E-2</v>
      </c>
      <c r="Q92" s="23"/>
      <c r="R92" s="22">
        <v>15.000000000000014</v>
      </c>
    </row>
    <row r="93" spans="1:18" ht="51" x14ac:dyDescent="0.25">
      <c r="A93" s="13" t="s">
        <v>234</v>
      </c>
      <c r="B93" s="13" t="s">
        <v>25</v>
      </c>
      <c r="C93" s="13" t="s">
        <v>7</v>
      </c>
      <c r="D93" s="13" t="s">
        <v>56</v>
      </c>
      <c r="E93" s="13" t="s">
        <v>111</v>
      </c>
      <c r="F93" s="13" t="s">
        <v>111</v>
      </c>
      <c r="G93" s="14" t="s">
        <v>57</v>
      </c>
      <c r="H93" s="13" t="s">
        <v>111</v>
      </c>
      <c r="I93" s="13" t="s">
        <v>111</v>
      </c>
      <c r="J93" s="13">
        <v>5</v>
      </c>
      <c r="K93" s="27" t="s">
        <v>61</v>
      </c>
      <c r="L93" s="15">
        <v>1</v>
      </c>
      <c r="M93" s="21">
        <v>0.82042700000000002</v>
      </c>
      <c r="N93" s="21">
        <v>0.81453799999999998</v>
      </c>
      <c r="O93" s="22" t="s">
        <v>7</v>
      </c>
      <c r="P93" s="22">
        <v>4.0379999999999999E-2</v>
      </c>
      <c r="Q93" s="23"/>
      <c r="R93" s="22">
        <v>15.000000000000014</v>
      </c>
    </row>
    <row r="94" spans="1:18" ht="51" x14ac:dyDescent="0.25">
      <c r="A94" s="13" t="s">
        <v>235</v>
      </c>
      <c r="B94" s="13" t="s">
        <v>25</v>
      </c>
      <c r="C94" s="13" t="s">
        <v>7</v>
      </c>
      <c r="D94" s="13" t="s">
        <v>56</v>
      </c>
      <c r="E94" s="13" t="s">
        <v>111</v>
      </c>
      <c r="F94" s="13" t="s">
        <v>111</v>
      </c>
      <c r="G94" s="14" t="s">
        <v>57</v>
      </c>
      <c r="H94" s="13" t="s">
        <v>111</v>
      </c>
      <c r="I94" s="13" t="s">
        <v>111</v>
      </c>
      <c r="J94" s="13">
        <v>7</v>
      </c>
      <c r="K94" s="27" t="s">
        <v>61</v>
      </c>
      <c r="L94" s="15">
        <v>1</v>
      </c>
      <c r="M94" s="21">
        <v>0.75925299999999996</v>
      </c>
      <c r="N94" s="21">
        <v>0.751633</v>
      </c>
      <c r="O94" s="22" t="s">
        <v>7</v>
      </c>
      <c r="P94" s="22">
        <v>4.0129999999999999E-2</v>
      </c>
      <c r="Q94" s="23"/>
      <c r="R94" s="22">
        <v>15.000000000000014</v>
      </c>
    </row>
    <row r="95" spans="1:18" ht="51" x14ac:dyDescent="0.25">
      <c r="A95" s="13" t="s">
        <v>236</v>
      </c>
      <c r="B95" s="13" t="s">
        <v>25</v>
      </c>
      <c r="C95" s="13" t="s">
        <v>7</v>
      </c>
      <c r="D95" s="13" t="s">
        <v>56</v>
      </c>
      <c r="E95" s="13" t="s">
        <v>111</v>
      </c>
      <c r="F95" s="13" t="s">
        <v>111</v>
      </c>
      <c r="G95" s="14" t="s">
        <v>57</v>
      </c>
      <c r="H95" s="13" t="s">
        <v>111</v>
      </c>
      <c r="I95" s="13" t="s">
        <v>111</v>
      </c>
      <c r="J95" s="13">
        <v>10</v>
      </c>
      <c r="K95" s="27" t="s">
        <v>61</v>
      </c>
      <c r="L95" s="15">
        <v>1</v>
      </c>
      <c r="M95" s="21">
        <v>0.67090499999999997</v>
      </c>
      <c r="N95" s="21">
        <v>0.66131099999999998</v>
      </c>
      <c r="O95" s="22" t="s">
        <v>7</v>
      </c>
      <c r="P95" s="22">
        <v>4.0719999999999999E-2</v>
      </c>
      <c r="Q95" s="23"/>
      <c r="R95" s="22">
        <v>15.000000000000014</v>
      </c>
    </row>
    <row r="96" spans="1:18" ht="51" x14ac:dyDescent="0.25">
      <c r="A96" s="13" t="s">
        <v>237</v>
      </c>
      <c r="B96" s="13" t="s">
        <v>25</v>
      </c>
      <c r="C96" s="13" t="s">
        <v>7</v>
      </c>
      <c r="D96" s="13" t="s">
        <v>56</v>
      </c>
      <c r="E96" s="13" t="s">
        <v>111</v>
      </c>
      <c r="F96" s="13" t="s">
        <v>111</v>
      </c>
      <c r="G96" s="14" t="s">
        <v>57</v>
      </c>
      <c r="H96" s="13" t="s">
        <v>111</v>
      </c>
      <c r="I96" s="13" t="s">
        <v>111</v>
      </c>
      <c r="J96" s="13">
        <v>15</v>
      </c>
      <c r="K96" s="27" t="s">
        <v>61</v>
      </c>
      <c r="L96" s="15">
        <v>1</v>
      </c>
      <c r="M96" s="21">
        <v>0.53716699999999995</v>
      </c>
      <c r="N96" s="21">
        <v>0.52570300000000003</v>
      </c>
      <c r="O96" s="22" t="s">
        <v>7</v>
      </c>
      <c r="P96" s="22">
        <v>4.2299999999999997E-2</v>
      </c>
      <c r="Q96" s="23"/>
      <c r="R96" s="22">
        <v>15.000000000000014</v>
      </c>
    </row>
    <row r="97" spans="1:18" ht="51" x14ac:dyDescent="0.25">
      <c r="A97" s="13" t="s">
        <v>238</v>
      </c>
      <c r="B97" s="13" t="s">
        <v>25</v>
      </c>
      <c r="C97" s="13" t="s">
        <v>7</v>
      </c>
      <c r="D97" s="13" t="s">
        <v>56</v>
      </c>
      <c r="E97" s="13" t="s">
        <v>111</v>
      </c>
      <c r="F97" s="13" t="s">
        <v>111</v>
      </c>
      <c r="G97" s="14" t="s">
        <v>57</v>
      </c>
      <c r="H97" s="13" t="s">
        <v>111</v>
      </c>
      <c r="I97" s="13" t="s">
        <v>111</v>
      </c>
      <c r="J97" s="13">
        <v>20</v>
      </c>
      <c r="K97" s="27" t="s">
        <v>61</v>
      </c>
      <c r="L97" s="15">
        <v>1</v>
      </c>
      <c r="M97" s="21">
        <v>0.430508</v>
      </c>
      <c r="N97" s="21">
        <v>0.41831000000000002</v>
      </c>
      <c r="O97" s="22" t="s">
        <v>7</v>
      </c>
      <c r="P97" s="22">
        <v>4.3040000000000002E-2</v>
      </c>
      <c r="Q97" s="23"/>
      <c r="R97" s="22">
        <v>15.000000000000014</v>
      </c>
    </row>
    <row r="98" spans="1:18" ht="51" x14ac:dyDescent="0.25">
      <c r="A98" s="13" t="s">
        <v>239</v>
      </c>
      <c r="B98" s="13" t="s">
        <v>25</v>
      </c>
      <c r="C98" s="13" t="s">
        <v>7</v>
      </c>
      <c r="D98" s="13" t="s">
        <v>56</v>
      </c>
      <c r="E98" s="13" t="s">
        <v>111</v>
      </c>
      <c r="F98" s="13" t="s">
        <v>111</v>
      </c>
      <c r="G98" s="14" t="s">
        <v>57</v>
      </c>
      <c r="H98" s="13" t="s">
        <v>111</v>
      </c>
      <c r="I98" s="13" t="s">
        <v>111</v>
      </c>
      <c r="J98" s="13">
        <v>25</v>
      </c>
      <c r="K98" s="27" t="s">
        <v>61</v>
      </c>
      <c r="L98" s="15">
        <v>1</v>
      </c>
      <c r="M98" s="21">
        <v>0.34938900000000001</v>
      </c>
      <c r="N98" s="21">
        <v>0.33705800000000002</v>
      </c>
      <c r="O98" s="22" t="s">
        <v>7</v>
      </c>
      <c r="P98" s="22">
        <v>4.2959999999999998E-2</v>
      </c>
      <c r="Q98" s="23"/>
      <c r="R98" s="22">
        <v>15.000000000000014</v>
      </c>
    </row>
    <row r="99" spans="1:18" ht="51" x14ac:dyDescent="0.25">
      <c r="A99" s="13" t="s">
        <v>240</v>
      </c>
      <c r="B99" s="13" t="s">
        <v>25</v>
      </c>
      <c r="C99" s="13" t="s">
        <v>7</v>
      </c>
      <c r="D99" s="13" t="s">
        <v>56</v>
      </c>
      <c r="E99" s="13" t="s">
        <v>111</v>
      </c>
      <c r="F99" s="13" t="s">
        <v>111</v>
      </c>
      <c r="G99" s="14" t="s">
        <v>57</v>
      </c>
      <c r="H99" s="13" t="s">
        <v>111</v>
      </c>
      <c r="I99" s="13" t="s">
        <v>111</v>
      </c>
      <c r="J99" s="13">
        <v>30</v>
      </c>
      <c r="K99" s="27" t="s">
        <v>61</v>
      </c>
      <c r="L99" s="15">
        <v>1</v>
      </c>
      <c r="M99" s="21">
        <v>0.28838200000000003</v>
      </c>
      <c r="N99" s="21">
        <v>0.27620499999999998</v>
      </c>
      <c r="O99" s="22" t="s">
        <v>7</v>
      </c>
      <c r="P99" s="22">
        <v>4.2320000000000003E-2</v>
      </c>
      <c r="Q99" s="23"/>
      <c r="R99" s="22">
        <v>14.999999999999943</v>
      </c>
    </row>
    <row r="100" spans="1:18" ht="51" x14ac:dyDescent="0.25">
      <c r="A100" s="13" t="s">
        <v>241</v>
      </c>
      <c r="B100" s="13" t="s">
        <v>25</v>
      </c>
      <c r="C100" s="13" t="s">
        <v>7</v>
      </c>
      <c r="D100" s="13" t="s">
        <v>56</v>
      </c>
      <c r="E100" s="13" t="s">
        <v>111</v>
      </c>
      <c r="F100" s="13" t="s">
        <v>111</v>
      </c>
      <c r="G100" s="14" t="s">
        <v>57</v>
      </c>
      <c r="H100" s="13" t="s">
        <v>111</v>
      </c>
      <c r="I100" s="13" t="s">
        <v>111</v>
      </c>
      <c r="J100" s="13">
        <v>40</v>
      </c>
      <c r="K100" s="27" t="s">
        <v>61</v>
      </c>
      <c r="L100" s="15">
        <v>1</v>
      </c>
      <c r="M100" s="21">
        <v>0.20893100000000001</v>
      </c>
      <c r="N100" s="21">
        <v>0.19722600000000001</v>
      </c>
      <c r="O100" s="22" t="s">
        <v>7</v>
      </c>
      <c r="P100" s="22">
        <v>3.9919999999999997E-2</v>
      </c>
      <c r="Q100" s="23"/>
      <c r="R100" s="22">
        <v>15.000000000000014</v>
      </c>
    </row>
    <row r="101" spans="1:18" ht="51" x14ac:dyDescent="0.25">
      <c r="A101" s="13" t="s">
        <v>242</v>
      </c>
      <c r="B101" s="13" t="s">
        <v>25</v>
      </c>
      <c r="C101" s="13" t="s">
        <v>7</v>
      </c>
      <c r="D101" s="13" t="s">
        <v>56</v>
      </c>
      <c r="E101" s="13" t="s">
        <v>111</v>
      </c>
      <c r="F101" s="13" t="s">
        <v>111</v>
      </c>
      <c r="G101" s="14" t="s">
        <v>57</v>
      </c>
      <c r="H101" s="13" t="s">
        <v>111</v>
      </c>
      <c r="I101" s="13" t="s">
        <v>111</v>
      </c>
      <c r="J101" s="13">
        <v>50</v>
      </c>
      <c r="K101" s="27" t="s">
        <v>61</v>
      </c>
      <c r="L101" s="15">
        <v>1</v>
      </c>
      <c r="M101" s="21">
        <v>0.15545200000000001</v>
      </c>
      <c r="N101" s="21">
        <v>0.144623</v>
      </c>
      <c r="O101" s="22" t="s">
        <v>7</v>
      </c>
      <c r="P101" s="22">
        <v>3.7929999999999998E-2</v>
      </c>
      <c r="Q101" s="23"/>
      <c r="R101" s="22">
        <v>15.000000000000014</v>
      </c>
    </row>
    <row r="102" spans="1:18" ht="87" customHeight="1" x14ac:dyDescent="0.25">
      <c r="A102" s="13" t="s">
        <v>243</v>
      </c>
      <c r="B102" s="13" t="s">
        <v>25</v>
      </c>
      <c r="C102" s="13" t="s">
        <v>7</v>
      </c>
      <c r="D102" s="13" t="s">
        <v>56</v>
      </c>
      <c r="E102" s="13" t="s">
        <v>111</v>
      </c>
      <c r="F102" s="13" t="s">
        <v>111</v>
      </c>
      <c r="G102" s="14" t="s">
        <v>57</v>
      </c>
      <c r="H102" s="13" t="s">
        <v>111</v>
      </c>
      <c r="I102" s="13" t="s">
        <v>111</v>
      </c>
      <c r="J102" s="13">
        <v>60</v>
      </c>
      <c r="K102" s="27" t="s">
        <v>61</v>
      </c>
      <c r="L102" s="15">
        <v>1</v>
      </c>
      <c r="M102" s="21">
        <v>0.114235</v>
      </c>
      <c r="N102" s="21">
        <v>0.10535</v>
      </c>
      <c r="O102" s="22" t="s">
        <v>7</v>
      </c>
      <c r="P102" s="22">
        <v>3.6819999999999999E-2</v>
      </c>
      <c r="Q102" s="23"/>
      <c r="R102" s="22">
        <v>13.999999999999984</v>
      </c>
    </row>
    <row r="103" spans="1:18" ht="75" customHeight="1" x14ac:dyDescent="0.25">
      <c r="A103" s="13" t="s">
        <v>188</v>
      </c>
      <c r="B103" s="13" t="s">
        <v>25</v>
      </c>
      <c r="C103" s="13" t="s">
        <v>9</v>
      </c>
      <c r="D103" s="13" t="s">
        <v>56</v>
      </c>
      <c r="E103" s="13" t="s">
        <v>65</v>
      </c>
      <c r="F103" s="13" t="s">
        <v>111</v>
      </c>
      <c r="G103" s="14" t="s">
        <v>110</v>
      </c>
      <c r="H103" s="13" t="s">
        <v>111</v>
      </c>
      <c r="I103" s="13" t="s">
        <v>54</v>
      </c>
      <c r="J103" s="13">
        <v>1</v>
      </c>
      <c r="K103" s="27" t="s">
        <v>189</v>
      </c>
      <c r="L103" s="15">
        <v>1</v>
      </c>
      <c r="M103" s="21">
        <v>0.984074</v>
      </c>
      <c r="N103" s="21"/>
      <c r="O103" s="22" t="s">
        <v>9</v>
      </c>
      <c r="P103" s="22">
        <v>4.1799999999999997E-2</v>
      </c>
      <c r="Q103" s="45"/>
      <c r="R103" s="45"/>
    </row>
    <row r="104" spans="1:18" ht="42.75" customHeight="1" x14ac:dyDescent="0.25">
      <c r="A104" s="13" t="s">
        <v>244</v>
      </c>
      <c r="B104" s="13" t="s">
        <v>25</v>
      </c>
      <c r="C104" s="13" t="s">
        <v>9</v>
      </c>
      <c r="D104" s="13" t="s">
        <v>56</v>
      </c>
      <c r="E104" s="13" t="s">
        <v>111</v>
      </c>
      <c r="F104" s="13" t="s">
        <v>111</v>
      </c>
      <c r="G104" s="14" t="s">
        <v>57</v>
      </c>
      <c r="H104" s="13" t="s">
        <v>111</v>
      </c>
      <c r="I104" s="13" t="s">
        <v>111</v>
      </c>
      <c r="J104" s="13">
        <v>1</v>
      </c>
      <c r="K104" s="27" t="s">
        <v>61</v>
      </c>
      <c r="L104" s="15">
        <v>1</v>
      </c>
      <c r="M104" s="21">
        <v>0.95987699999999998</v>
      </c>
      <c r="N104" s="21">
        <v>0.95648</v>
      </c>
      <c r="O104" s="22" t="s">
        <v>9</v>
      </c>
      <c r="P104" s="22">
        <v>4.1799999999999997E-2</v>
      </c>
      <c r="Q104" s="23"/>
      <c r="R104" s="22">
        <v>37.000000000000021</v>
      </c>
    </row>
    <row r="105" spans="1:18" ht="51" x14ac:dyDescent="0.25">
      <c r="A105" s="13" t="s">
        <v>245</v>
      </c>
      <c r="B105" s="13" t="s">
        <v>25</v>
      </c>
      <c r="C105" s="13" t="s">
        <v>9</v>
      </c>
      <c r="D105" s="13" t="s">
        <v>56</v>
      </c>
      <c r="E105" s="13" t="s">
        <v>111</v>
      </c>
      <c r="F105" s="13" t="s">
        <v>111</v>
      </c>
      <c r="G105" s="14" t="s">
        <v>57</v>
      </c>
      <c r="H105" s="13" t="s">
        <v>111</v>
      </c>
      <c r="I105" s="13" t="s">
        <v>111</v>
      </c>
      <c r="J105" s="13">
        <v>3</v>
      </c>
      <c r="K105" s="27" t="s">
        <v>61</v>
      </c>
      <c r="L105" s="15">
        <v>1</v>
      </c>
      <c r="M105" s="21">
        <v>0.88738300000000003</v>
      </c>
      <c r="N105" s="21">
        <v>0.87798399999999999</v>
      </c>
      <c r="O105" s="22" t="s">
        <v>9</v>
      </c>
      <c r="P105" s="22">
        <v>4.0629999999999999E-2</v>
      </c>
      <c r="Q105" s="23"/>
      <c r="R105" s="22">
        <v>37.000000000000021</v>
      </c>
    </row>
    <row r="106" spans="1:18" ht="51" x14ac:dyDescent="0.25">
      <c r="A106" s="13" t="s">
        <v>246</v>
      </c>
      <c r="B106" s="13" t="s">
        <v>25</v>
      </c>
      <c r="C106" s="13" t="s">
        <v>9</v>
      </c>
      <c r="D106" s="13" t="s">
        <v>56</v>
      </c>
      <c r="E106" s="13" t="s">
        <v>111</v>
      </c>
      <c r="F106" s="13" t="s">
        <v>111</v>
      </c>
      <c r="G106" s="14" t="s">
        <v>57</v>
      </c>
      <c r="H106" s="13" t="s">
        <v>111</v>
      </c>
      <c r="I106" s="13" t="s">
        <v>111</v>
      </c>
      <c r="J106" s="13">
        <v>5</v>
      </c>
      <c r="K106" s="27" t="s">
        <v>61</v>
      </c>
      <c r="L106" s="15">
        <v>1</v>
      </c>
      <c r="M106" s="21">
        <v>0.82125599999999999</v>
      </c>
      <c r="N106" s="21">
        <v>0.80680399999999997</v>
      </c>
      <c r="O106" s="22" t="s">
        <v>9</v>
      </c>
      <c r="P106" s="22">
        <v>4.0169999999999997E-2</v>
      </c>
      <c r="Q106" s="23"/>
      <c r="R106" s="22">
        <v>37.000000000000021</v>
      </c>
    </row>
    <row r="107" spans="1:18" ht="51" x14ac:dyDescent="0.25">
      <c r="A107" s="13" t="s">
        <v>247</v>
      </c>
      <c r="B107" s="13" t="s">
        <v>25</v>
      </c>
      <c r="C107" s="13" t="s">
        <v>9</v>
      </c>
      <c r="D107" s="13" t="s">
        <v>56</v>
      </c>
      <c r="E107" s="13" t="s">
        <v>111</v>
      </c>
      <c r="F107" s="13" t="s">
        <v>111</v>
      </c>
      <c r="G107" s="14" t="s">
        <v>57</v>
      </c>
      <c r="H107" s="13" t="s">
        <v>111</v>
      </c>
      <c r="I107" s="13" t="s">
        <v>111</v>
      </c>
      <c r="J107" s="13">
        <v>7</v>
      </c>
      <c r="K107" s="27" t="s">
        <v>61</v>
      </c>
      <c r="L107" s="15">
        <v>1</v>
      </c>
      <c r="M107" s="21">
        <v>0.75731400000000004</v>
      </c>
      <c r="N107" s="21">
        <v>0.73872899999999997</v>
      </c>
      <c r="O107" s="22" t="s">
        <v>9</v>
      </c>
      <c r="P107" s="22">
        <v>4.0509999999999997E-2</v>
      </c>
      <c r="Q107" s="23"/>
      <c r="R107" s="22">
        <v>37.000000000000021</v>
      </c>
    </row>
    <row r="108" spans="1:18" ht="112.5" customHeight="1" x14ac:dyDescent="0.25">
      <c r="A108" s="13" t="s">
        <v>248</v>
      </c>
      <c r="B108" s="13" t="s">
        <v>25</v>
      </c>
      <c r="C108" s="13" t="s">
        <v>9</v>
      </c>
      <c r="D108" s="13" t="s">
        <v>56</v>
      </c>
      <c r="E108" s="13" t="s">
        <v>111</v>
      </c>
      <c r="F108" s="13" t="s">
        <v>111</v>
      </c>
      <c r="G108" s="14" t="s">
        <v>57</v>
      </c>
      <c r="H108" s="13" t="s">
        <v>111</v>
      </c>
      <c r="I108" s="13" t="s">
        <v>111</v>
      </c>
      <c r="J108" s="13">
        <v>10</v>
      </c>
      <c r="K108" s="27" t="s">
        <v>61</v>
      </c>
      <c r="L108" s="15">
        <v>1</v>
      </c>
      <c r="M108" s="21">
        <v>0.67122700000000002</v>
      </c>
      <c r="N108" s="21">
        <v>0.64782300000000004</v>
      </c>
      <c r="O108" s="22" t="s">
        <v>9</v>
      </c>
      <c r="P108" s="22">
        <v>4.0669999999999998E-2</v>
      </c>
      <c r="Q108" s="23"/>
      <c r="R108" s="22">
        <v>37.000000000000021</v>
      </c>
    </row>
    <row r="109" spans="1:18" ht="51" x14ac:dyDescent="0.25">
      <c r="A109" s="13" t="s">
        <v>249</v>
      </c>
      <c r="B109" s="13" t="s">
        <v>25</v>
      </c>
      <c r="C109" s="13" t="s">
        <v>9</v>
      </c>
      <c r="D109" s="13" t="s">
        <v>56</v>
      </c>
      <c r="E109" s="13" t="s">
        <v>111</v>
      </c>
      <c r="F109" s="13" t="s">
        <v>111</v>
      </c>
      <c r="G109" s="14" t="s">
        <v>57</v>
      </c>
      <c r="H109" s="13" t="s">
        <v>111</v>
      </c>
      <c r="I109" s="13" t="s">
        <v>111</v>
      </c>
      <c r="J109" s="13">
        <v>15</v>
      </c>
      <c r="K109" s="27" t="s">
        <v>61</v>
      </c>
      <c r="L109" s="15">
        <v>1</v>
      </c>
      <c r="M109" s="21">
        <v>0.54464299999999999</v>
      </c>
      <c r="N109" s="21">
        <v>0.51642399999999999</v>
      </c>
      <c r="O109" s="22" t="s">
        <v>9</v>
      </c>
      <c r="P109" s="22">
        <v>4.1340000000000002E-2</v>
      </c>
      <c r="Q109" s="23"/>
      <c r="R109" s="22">
        <v>36.99999999999995</v>
      </c>
    </row>
    <row r="110" spans="1:18" ht="37.5" customHeight="1" x14ac:dyDescent="0.25">
      <c r="A110" s="13" t="s">
        <v>250</v>
      </c>
      <c r="B110" s="13" t="s">
        <v>25</v>
      </c>
      <c r="C110" s="13" t="s">
        <v>9</v>
      </c>
      <c r="D110" s="13" t="s">
        <v>56</v>
      </c>
      <c r="E110" s="13" t="s">
        <v>111</v>
      </c>
      <c r="F110" s="13" t="s">
        <v>111</v>
      </c>
      <c r="G110" s="14" t="s">
        <v>57</v>
      </c>
      <c r="H110" s="13" t="s">
        <v>111</v>
      </c>
      <c r="I110" s="13" t="s">
        <v>111</v>
      </c>
      <c r="J110" s="13">
        <v>20</v>
      </c>
      <c r="K110" s="27" t="s">
        <v>61</v>
      </c>
      <c r="L110" s="15">
        <v>1</v>
      </c>
      <c r="M110" s="21">
        <v>0.44744</v>
      </c>
      <c r="N110" s="21">
        <v>0.41679100000000002</v>
      </c>
      <c r="O110" s="22" t="s">
        <v>9</v>
      </c>
      <c r="P110" s="22">
        <v>4.1029999999999997E-2</v>
      </c>
      <c r="Q110" s="23"/>
      <c r="R110" s="22">
        <v>37.000000000000021</v>
      </c>
    </row>
    <row r="111" spans="1:18" ht="33" customHeight="1" x14ac:dyDescent="0.25">
      <c r="A111" s="13" t="s">
        <v>251</v>
      </c>
      <c r="B111" s="13" t="s">
        <v>25</v>
      </c>
      <c r="C111" s="13" t="s">
        <v>9</v>
      </c>
      <c r="D111" s="13" t="s">
        <v>56</v>
      </c>
      <c r="E111" s="13" t="s">
        <v>111</v>
      </c>
      <c r="F111" s="13" t="s">
        <v>111</v>
      </c>
      <c r="G111" s="14" t="s">
        <v>57</v>
      </c>
      <c r="H111" s="13" t="s">
        <v>111</v>
      </c>
      <c r="I111" s="13" t="s">
        <v>111</v>
      </c>
      <c r="J111" s="13">
        <v>25</v>
      </c>
      <c r="K111" s="27" t="s">
        <v>61</v>
      </c>
      <c r="L111" s="15">
        <v>1</v>
      </c>
      <c r="M111" s="21">
        <v>0.37665300000000002</v>
      </c>
      <c r="N111" s="21">
        <v>0.34464899999999998</v>
      </c>
      <c r="O111" s="22" t="s">
        <v>9</v>
      </c>
      <c r="P111" s="22">
        <v>3.9829999999999997E-2</v>
      </c>
      <c r="Q111" s="23"/>
      <c r="R111" s="22">
        <v>37.000000000000021</v>
      </c>
    </row>
    <row r="112" spans="1:18" ht="51" x14ac:dyDescent="0.25">
      <c r="A112" s="13" t="s">
        <v>252</v>
      </c>
      <c r="B112" s="13" t="s">
        <v>25</v>
      </c>
      <c r="C112" s="13" t="s">
        <v>9</v>
      </c>
      <c r="D112" s="13" t="s">
        <v>56</v>
      </c>
      <c r="E112" s="13" t="s">
        <v>111</v>
      </c>
      <c r="F112" s="13" t="s">
        <v>111</v>
      </c>
      <c r="G112" s="14" t="s">
        <v>57</v>
      </c>
      <c r="H112" s="13" t="s">
        <v>111</v>
      </c>
      <c r="I112" s="13" t="s">
        <v>111</v>
      </c>
      <c r="J112" s="13">
        <v>30</v>
      </c>
      <c r="K112" s="27" t="s">
        <v>61</v>
      </c>
      <c r="L112" s="15">
        <v>1</v>
      </c>
      <c r="M112" s="21">
        <v>0.32336100000000001</v>
      </c>
      <c r="N112" s="21">
        <v>0.290632</v>
      </c>
      <c r="O112" s="22" t="s">
        <v>9</v>
      </c>
      <c r="P112" s="22">
        <v>3.8350000000000002E-2</v>
      </c>
      <c r="Q112" s="23"/>
      <c r="R112" s="22">
        <v>36.99999999999995</v>
      </c>
    </row>
    <row r="113" spans="1:18" ht="51" x14ac:dyDescent="0.25">
      <c r="A113" s="13" t="s">
        <v>253</v>
      </c>
      <c r="B113" s="13" t="s">
        <v>25</v>
      </c>
      <c r="C113" s="13" t="s">
        <v>9</v>
      </c>
      <c r="D113" s="13" t="s">
        <v>56</v>
      </c>
      <c r="E113" s="13" t="s">
        <v>111</v>
      </c>
      <c r="F113" s="13" t="s">
        <v>111</v>
      </c>
      <c r="G113" s="14" t="s">
        <v>57</v>
      </c>
      <c r="H113" s="13" t="s">
        <v>111</v>
      </c>
      <c r="I113" s="13" t="s">
        <v>111</v>
      </c>
      <c r="J113" s="13">
        <v>40</v>
      </c>
      <c r="K113" s="27" t="s">
        <v>61</v>
      </c>
      <c r="L113" s="15">
        <v>1</v>
      </c>
      <c r="M113" s="21">
        <v>0.23753099999999999</v>
      </c>
      <c r="N113" s="21">
        <v>0.208289</v>
      </c>
      <c r="O113" s="22" t="s">
        <v>9</v>
      </c>
      <c r="P113" s="22">
        <v>3.6589999999999998E-2</v>
      </c>
      <c r="Q113" s="23"/>
      <c r="R113" s="22">
        <v>34.10000000000003</v>
      </c>
    </row>
    <row r="114" spans="1:18" ht="51" x14ac:dyDescent="0.25">
      <c r="A114" s="13" t="s">
        <v>254</v>
      </c>
      <c r="B114" s="13" t="s">
        <v>25</v>
      </c>
      <c r="C114" s="13" t="s">
        <v>9</v>
      </c>
      <c r="D114" s="13" t="s">
        <v>56</v>
      </c>
      <c r="E114" s="13" t="s">
        <v>111</v>
      </c>
      <c r="F114" s="13" t="s">
        <v>111</v>
      </c>
      <c r="G114" s="14" t="s">
        <v>57</v>
      </c>
      <c r="H114" s="13" t="s">
        <v>111</v>
      </c>
      <c r="I114" s="13" t="s">
        <v>111</v>
      </c>
      <c r="J114" s="13">
        <v>50</v>
      </c>
      <c r="K114" s="27" t="s">
        <v>61</v>
      </c>
      <c r="L114" s="15">
        <v>1</v>
      </c>
      <c r="M114" s="21">
        <v>0.17293500000000001</v>
      </c>
      <c r="N114" s="21">
        <v>0.14979400000000001</v>
      </c>
      <c r="O114" s="22" t="s">
        <v>9</v>
      </c>
      <c r="P114" s="22">
        <v>3.5720000000000002E-2</v>
      </c>
      <c r="Q114" s="23"/>
      <c r="R114" s="22">
        <v>29.799999999999965</v>
      </c>
    </row>
    <row r="115" spans="1:18" ht="51" x14ac:dyDescent="0.25">
      <c r="A115" s="13" t="s">
        <v>255</v>
      </c>
      <c r="B115" s="13" t="s">
        <v>25</v>
      </c>
      <c r="C115" s="13" t="s">
        <v>9</v>
      </c>
      <c r="D115" s="13" t="s">
        <v>56</v>
      </c>
      <c r="E115" s="13" t="s">
        <v>111</v>
      </c>
      <c r="F115" s="13" t="s">
        <v>111</v>
      </c>
      <c r="G115" s="14" t="s">
        <v>57</v>
      </c>
      <c r="H115" s="13" t="s">
        <v>111</v>
      </c>
      <c r="I115" s="13" t="s">
        <v>111</v>
      </c>
      <c r="J115" s="13">
        <v>60</v>
      </c>
      <c r="K115" s="27" t="s">
        <v>61</v>
      </c>
      <c r="L115" s="15">
        <v>1</v>
      </c>
      <c r="M115" s="21">
        <v>0.12539900000000001</v>
      </c>
      <c r="N115" s="21">
        <v>0.108002</v>
      </c>
      <c r="O115" s="22" t="s">
        <v>9</v>
      </c>
      <c r="P115" s="22">
        <v>3.5209999999999998E-2</v>
      </c>
      <c r="Q115" s="23"/>
      <c r="R115" s="22">
        <v>25.79999999999999</v>
      </c>
    </row>
    <row r="116" spans="1:18" ht="25.5" x14ac:dyDescent="0.25">
      <c r="A116" s="13" t="s">
        <v>178</v>
      </c>
      <c r="B116" s="13" t="s">
        <v>112</v>
      </c>
      <c r="C116" s="13" t="s">
        <v>2</v>
      </c>
      <c r="D116" s="13" t="s">
        <v>76</v>
      </c>
      <c r="E116" s="13" t="s">
        <v>58</v>
      </c>
      <c r="F116" s="13" t="s">
        <v>14</v>
      </c>
      <c r="G116" s="14" t="s">
        <v>77</v>
      </c>
      <c r="H116" s="13" t="s">
        <v>111</v>
      </c>
      <c r="I116" s="13" t="s">
        <v>111</v>
      </c>
      <c r="J116" s="13" t="s">
        <v>111</v>
      </c>
      <c r="K116" s="27" t="s">
        <v>74</v>
      </c>
      <c r="L116" s="15">
        <v>1</v>
      </c>
      <c r="M116" s="46">
        <v>11656.28</v>
      </c>
      <c r="N116" s="46">
        <v>11656.28</v>
      </c>
      <c r="O116" s="23"/>
      <c r="P116" s="23"/>
      <c r="Q116" s="23"/>
      <c r="R116" s="23"/>
    </row>
    <row r="117" spans="1:18" ht="25.5" x14ac:dyDescent="0.25">
      <c r="A117" s="13" t="s">
        <v>179</v>
      </c>
      <c r="B117" s="13" t="s">
        <v>112</v>
      </c>
      <c r="C117" s="13" t="s">
        <v>2</v>
      </c>
      <c r="D117" s="13" t="s">
        <v>76</v>
      </c>
      <c r="E117" s="13" t="s">
        <v>58</v>
      </c>
      <c r="F117" s="13" t="s">
        <v>15</v>
      </c>
      <c r="G117" s="14" t="s">
        <v>78</v>
      </c>
      <c r="H117" s="13" t="s">
        <v>111</v>
      </c>
      <c r="I117" s="13" t="s">
        <v>111</v>
      </c>
      <c r="J117" s="13" t="s">
        <v>111</v>
      </c>
      <c r="K117" s="27" t="s">
        <v>73</v>
      </c>
      <c r="L117" s="15">
        <v>1</v>
      </c>
      <c r="M117" s="46">
        <v>336.01</v>
      </c>
      <c r="N117" s="46">
        <v>336.01</v>
      </c>
      <c r="O117" s="23"/>
      <c r="P117" s="23"/>
      <c r="Q117" s="23"/>
      <c r="R117" s="23"/>
    </row>
    <row r="118" spans="1:18" ht="51" x14ac:dyDescent="0.25">
      <c r="A118" s="13" t="s">
        <v>180</v>
      </c>
      <c r="B118" s="13" t="s">
        <v>112</v>
      </c>
      <c r="C118" s="2" t="s">
        <v>2</v>
      </c>
      <c r="D118" s="2" t="s">
        <v>76</v>
      </c>
      <c r="E118" s="2" t="s">
        <v>35</v>
      </c>
      <c r="F118" s="2" t="s">
        <v>16</v>
      </c>
      <c r="G118" s="13" t="s">
        <v>79</v>
      </c>
      <c r="H118" s="13" t="s">
        <v>111</v>
      </c>
      <c r="I118" s="13" t="s">
        <v>111</v>
      </c>
      <c r="J118" s="13" t="s">
        <v>111</v>
      </c>
      <c r="K118" s="16" t="s">
        <v>116</v>
      </c>
      <c r="L118" s="17">
        <v>1</v>
      </c>
      <c r="M118" s="46">
        <v>10963.4</v>
      </c>
      <c r="N118" s="46">
        <v>10963.4</v>
      </c>
      <c r="O118" s="23"/>
      <c r="P118" s="23"/>
      <c r="Q118" s="23"/>
      <c r="R118" s="23"/>
    </row>
    <row r="119" spans="1:18" ht="51" x14ac:dyDescent="0.25">
      <c r="A119" s="13" t="s">
        <v>181</v>
      </c>
      <c r="B119" s="13" t="s">
        <v>112</v>
      </c>
      <c r="C119" s="2" t="s">
        <v>2</v>
      </c>
      <c r="D119" s="2" t="s">
        <v>76</v>
      </c>
      <c r="E119" s="2" t="s">
        <v>8</v>
      </c>
      <c r="F119" s="2" t="s">
        <v>17</v>
      </c>
      <c r="G119" s="13" t="s">
        <v>80</v>
      </c>
      <c r="H119" s="13" t="s">
        <v>111</v>
      </c>
      <c r="I119" s="13" t="s">
        <v>111</v>
      </c>
      <c r="J119" s="13" t="s">
        <v>111</v>
      </c>
      <c r="K119" s="16" t="s">
        <v>117</v>
      </c>
      <c r="L119" s="17">
        <v>1</v>
      </c>
      <c r="M119" s="46">
        <v>10792.69</v>
      </c>
      <c r="N119" s="46">
        <v>10792.69</v>
      </c>
      <c r="O119" s="23"/>
      <c r="P119" s="23"/>
      <c r="Q119" s="23"/>
      <c r="R119" s="23"/>
    </row>
    <row r="120" spans="1:18" ht="38.25" x14ac:dyDescent="0.25">
      <c r="A120" s="13" t="s">
        <v>256</v>
      </c>
      <c r="B120" s="13" t="s">
        <v>112</v>
      </c>
      <c r="C120" s="2" t="s">
        <v>2</v>
      </c>
      <c r="D120" s="2" t="s">
        <v>67</v>
      </c>
      <c r="E120" s="2" t="s">
        <v>58</v>
      </c>
      <c r="F120" s="2" t="s">
        <v>68</v>
      </c>
      <c r="G120" s="13" t="s">
        <v>111</v>
      </c>
      <c r="H120" s="13" t="s">
        <v>111</v>
      </c>
      <c r="I120" s="13" t="s">
        <v>111</v>
      </c>
      <c r="J120" s="13" t="s">
        <v>111</v>
      </c>
      <c r="K120" s="16" t="s">
        <v>115</v>
      </c>
      <c r="L120" s="17">
        <v>1</v>
      </c>
      <c r="M120" s="46">
        <v>1000000</v>
      </c>
      <c r="N120" s="47">
        <v>1000000</v>
      </c>
      <c r="O120" s="23"/>
      <c r="P120" s="23"/>
      <c r="Q120" s="23"/>
      <c r="R120" s="23"/>
    </row>
    <row r="121" spans="1:18" ht="25.5" x14ac:dyDescent="0.25">
      <c r="A121" s="13" t="s">
        <v>257</v>
      </c>
      <c r="B121" s="2" t="s">
        <v>113</v>
      </c>
      <c r="C121" s="2" t="s">
        <v>2</v>
      </c>
      <c r="D121" s="2" t="s">
        <v>59</v>
      </c>
      <c r="E121" s="2" t="s">
        <v>33</v>
      </c>
      <c r="F121" s="2" t="s">
        <v>111</v>
      </c>
      <c r="G121" s="13" t="s">
        <v>111</v>
      </c>
      <c r="H121" s="13" t="s">
        <v>111</v>
      </c>
      <c r="I121" s="13" t="s">
        <v>111</v>
      </c>
      <c r="J121" s="13" t="s">
        <v>111</v>
      </c>
      <c r="K121" s="16" t="s">
        <v>95</v>
      </c>
      <c r="L121" s="17">
        <v>1</v>
      </c>
      <c r="M121" s="46">
        <v>1000000</v>
      </c>
      <c r="N121" s="47">
        <v>1000000</v>
      </c>
      <c r="O121" s="23"/>
      <c r="P121" s="23"/>
      <c r="Q121" s="23"/>
      <c r="R121" s="23"/>
    </row>
    <row r="122" spans="1:18" ht="51" x14ac:dyDescent="0.25">
      <c r="A122" s="13" t="s">
        <v>258</v>
      </c>
      <c r="B122" s="2" t="s">
        <v>113</v>
      </c>
      <c r="C122" s="2" t="s">
        <v>2</v>
      </c>
      <c r="D122" s="2" t="s">
        <v>60</v>
      </c>
      <c r="E122" s="2" t="s">
        <v>4</v>
      </c>
      <c r="F122" s="2" t="s">
        <v>111</v>
      </c>
      <c r="G122" s="13" t="s">
        <v>111</v>
      </c>
      <c r="H122" s="13" t="s">
        <v>111</v>
      </c>
      <c r="I122" s="13" t="s">
        <v>111</v>
      </c>
      <c r="J122" s="13" t="s">
        <v>111</v>
      </c>
      <c r="K122" s="18" t="s">
        <v>100</v>
      </c>
      <c r="L122" s="17">
        <v>1</v>
      </c>
      <c r="M122" s="46">
        <v>1000000</v>
      </c>
      <c r="N122" s="47">
        <v>1000000</v>
      </c>
      <c r="O122" s="23"/>
      <c r="P122" s="23"/>
      <c r="Q122" s="23"/>
      <c r="R122" s="23"/>
    </row>
    <row r="123" spans="1:18" ht="51" x14ac:dyDescent="0.25">
      <c r="A123" s="13" t="s">
        <v>259</v>
      </c>
      <c r="B123" s="2" t="s">
        <v>113</v>
      </c>
      <c r="C123" s="2" t="s">
        <v>2</v>
      </c>
      <c r="D123" s="2" t="s">
        <v>60</v>
      </c>
      <c r="E123" s="2" t="s">
        <v>30</v>
      </c>
      <c r="F123" s="2" t="s">
        <v>111</v>
      </c>
      <c r="G123" s="13" t="s">
        <v>111</v>
      </c>
      <c r="H123" s="13" t="s">
        <v>111</v>
      </c>
      <c r="I123" s="13" t="s">
        <v>111</v>
      </c>
      <c r="J123" s="13" t="s">
        <v>111</v>
      </c>
      <c r="K123" s="18" t="s">
        <v>101</v>
      </c>
      <c r="L123" s="17">
        <v>1</v>
      </c>
      <c r="M123" s="46">
        <v>1000000</v>
      </c>
      <c r="N123" s="47">
        <v>1000000</v>
      </c>
      <c r="O123" s="23"/>
      <c r="P123" s="23"/>
      <c r="Q123" s="23"/>
      <c r="R123" s="23"/>
    </row>
    <row r="124" spans="1:18" ht="89.25" x14ac:dyDescent="0.25">
      <c r="A124" s="13" t="s">
        <v>260</v>
      </c>
      <c r="B124" s="2" t="s">
        <v>113</v>
      </c>
      <c r="C124" s="2" t="s">
        <v>2</v>
      </c>
      <c r="D124" s="2" t="s">
        <v>60</v>
      </c>
      <c r="E124" s="2" t="s">
        <v>35</v>
      </c>
      <c r="F124" s="2" t="s">
        <v>111</v>
      </c>
      <c r="G124" s="13" t="s">
        <v>111</v>
      </c>
      <c r="H124" s="13" t="s">
        <v>111</v>
      </c>
      <c r="I124" s="13" t="s">
        <v>111</v>
      </c>
      <c r="J124" s="13" t="s">
        <v>111</v>
      </c>
      <c r="K124" s="18" t="s">
        <v>118</v>
      </c>
      <c r="L124" s="17">
        <v>1</v>
      </c>
      <c r="M124" s="46">
        <v>1000000</v>
      </c>
      <c r="N124" s="47">
        <v>1000000</v>
      </c>
      <c r="O124" s="23"/>
      <c r="P124" s="23"/>
      <c r="Q124" s="23"/>
      <c r="R124" s="23"/>
    </row>
    <row r="125" spans="1:18" ht="51" x14ac:dyDescent="0.25">
      <c r="A125" s="13" t="s">
        <v>261</v>
      </c>
      <c r="B125" s="2" t="s">
        <v>113</v>
      </c>
      <c r="C125" s="2" t="s">
        <v>2</v>
      </c>
      <c r="D125" s="2" t="s">
        <v>60</v>
      </c>
      <c r="E125" s="2" t="s">
        <v>6</v>
      </c>
      <c r="F125" s="2" t="s">
        <v>111</v>
      </c>
      <c r="G125" s="13" t="s">
        <v>111</v>
      </c>
      <c r="H125" s="13" t="s">
        <v>111</v>
      </c>
      <c r="I125" s="13" t="s">
        <v>111</v>
      </c>
      <c r="J125" s="13" t="s">
        <v>111</v>
      </c>
      <c r="K125" s="18" t="s">
        <v>102</v>
      </c>
      <c r="L125" s="17">
        <v>1</v>
      </c>
      <c r="M125" s="46">
        <v>1000000</v>
      </c>
      <c r="N125" s="47">
        <v>1000000</v>
      </c>
      <c r="O125" s="23"/>
      <c r="P125" s="23"/>
      <c r="Q125" s="23"/>
      <c r="R125" s="23"/>
    </row>
    <row r="126" spans="1:18" ht="25.5" x14ac:dyDescent="0.25">
      <c r="A126" s="13" t="s">
        <v>182</v>
      </c>
      <c r="B126" s="2" t="s">
        <v>66</v>
      </c>
      <c r="C126" s="2" t="s">
        <v>7</v>
      </c>
      <c r="D126" s="2" t="s">
        <v>111</v>
      </c>
      <c r="E126" s="2" t="s">
        <v>111</v>
      </c>
      <c r="F126" s="2" t="s">
        <v>111</v>
      </c>
      <c r="G126" s="13" t="s">
        <v>111</v>
      </c>
      <c r="H126" s="13" t="s">
        <v>111</v>
      </c>
      <c r="I126" s="13" t="s">
        <v>111</v>
      </c>
      <c r="J126" s="13" t="s">
        <v>111</v>
      </c>
      <c r="K126" s="18" t="s">
        <v>18</v>
      </c>
      <c r="L126" s="17">
        <v>1</v>
      </c>
      <c r="M126" s="48">
        <v>0.83</v>
      </c>
      <c r="N126" s="48">
        <v>0.83</v>
      </c>
      <c r="O126" s="23"/>
      <c r="P126" s="23"/>
      <c r="Q126" s="23"/>
      <c r="R126" s="23"/>
    </row>
    <row r="127" spans="1:18" ht="25.5" x14ac:dyDescent="0.25">
      <c r="A127" s="13" t="s">
        <v>183</v>
      </c>
      <c r="B127" s="2" t="s">
        <v>66</v>
      </c>
      <c r="C127" s="2" t="s">
        <v>9</v>
      </c>
      <c r="D127" s="2" t="s">
        <v>111</v>
      </c>
      <c r="E127" s="2" t="s">
        <v>111</v>
      </c>
      <c r="F127" s="2" t="s">
        <v>111</v>
      </c>
      <c r="G127" s="13" t="s">
        <v>111</v>
      </c>
      <c r="H127" s="13" t="s">
        <v>111</v>
      </c>
      <c r="I127" s="13" t="s">
        <v>111</v>
      </c>
      <c r="J127" s="13" t="s">
        <v>111</v>
      </c>
      <c r="K127" s="18" t="s">
        <v>19</v>
      </c>
      <c r="L127" s="17">
        <v>1</v>
      </c>
      <c r="M127" s="48">
        <v>1.04</v>
      </c>
      <c r="N127" s="48">
        <v>1.04</v>
      </c>
      <c r="O127" s="23"/>
      <c r="P127" s="23"/>
      <c r="Q127" s="23"/>
      <c r="R127" s="23"/>
    </row>
    <row r="128" spans="1:18" ht="76.5" x14ac:dyDescent="0.25">
      <c r="A128" s="13" t="s">
        <v>125</v>
      </c>
      <c r="B128" s="2" t="s">
        <v>84</v>
      </c>
      <c r="C128" s="2" t="s">
        <v>2</v>
      </c>
      <c r="D128" s="2" t="s">
        <v>85</v>
      </c>
      <c r="E128" s="2" t="s">
        <v>96</v>
      </c>
      <c r="F128" s="2" t="s">
        <v>88</v>
      </c>
      <c r="G128" s="13" t="s">
        <v>89</v>
      </c>
      <c r="H128" s="13" t="s">
        <v>111</v>
      </c>
      <c r="I128" s="13" t="s">
        <v>111</v>
      </c>
      <c r="J128" s="13" t="s">
        <v>90</v>
      </c>
      <c r="K128" s="18" t="s">
        <v>97</v>
      </c>
      <c r="L128" s="17">
        <v>1000000</v>
      </c>
      <c r="M128" s="21"/>
      <c r="N128" s="21"/>
      <c r="O128" s="23"/>
      <c r="P128" s="23"/>
      <c r="Q128" s="23"/>
      <c r="R128" s="23"/>
    </row>
    <row r="129" spans="1:18" ht="76.5" x14ac:dyDescent="0.25">
      <c r="A129" s="13" t="s">
        <v>126</v>
      </c>
      <c r="B129" s="2" t="s">
        <v>84</v>
      </c>
      <c r="C129" s="2" t="s">
        <v>2</v>
      </c>
      <c r="D129" s="2" t="s">
        <v>85</v>
      </c>
      <c r="E129" s="2" t="s">
        <v>96</v>
      </c>
      <c r="F129" s="2" t="s">
        <v>88</v>
      </c>
      <c r="G129" s="13" t="s">
        <v>89</v>
      </c>
      <c r="H129" s="13" t="s">
        <v>111</v>
      </c>
      <c r="I129" s="13" t="s">
        <v>111</v>
      </c>
      <c r="J129" s="13" t="s">
        <v>86</v>
      </c>
      <c r="K129" s="18" t="s">
        <v>98</v>
      </c>
      <c r="L129" s="17">
        <v>1000000</v>
      </c>
      <c r="M129" s="21"/>
      <c r="N129" s="21"/>
      <c r="O129" s="23"/>
      <c r="P129" s="23"/>
      <c r="Q129" s="23"/>
      <c r="R129" s="23"/>
    </row>
    <row r="130" spans="1:18" ht="76.5" x14ac:dyDescent="0.25">
      <c r="A130" s="13" t="s">
        <v>127</v>
      </c>
      <c r="B130" s="13" t="s">
        <v>84</v>
      </c>
      <c r="C130" s="13" t="s">
        <v>2</v>
      </c>
      <c r="D130" s="13" t="s">
        <v>85</v>
      </c>
      <c r="E130" s="13" t="s">
        <v>96</v>
      </c>
      <c r="F130" s="13" t="s">
        <v>88</v>
      </c>
      <c r="G130" s="13" t="s">
        <v>89</v>
      </c>
      <c r="H130" s="13" t="s">
        <v>111</v>
      </c>
      <c r="I130" s="13" t="s">
        <v>111</v>
      </c>
      <c r="J130" s="13" t="s">
        <v>91</v>
      </c>
      <c r="K130" s="18" t="s">
        <v>99</v>
      </c>
      <c r="L130" s="17">
        <v>1000000</v>
      </c>
      <c r="M130" s="21"/>
      <c r="N130" s="21"/>
      <c r="O130" s="23"/>
      <c r="P130" s="23"/>
      <c r="Q130" s="23"/>
      <c r="R130" s="23"/>
    </row>
    <row r="131" spans="1:18" ht="63.75" x14ac:dyDescent="0.25">
      <c r="A131" s="13" t="s">
        <v>128</v>
      </c>
      <c r="B131" s="13" t="s">
        <v>84</v>
      </c>
      <c r="C131" s="13" t="s">
        <v>2</v>
      </c>
      <c r="D131" s="13" t="s">
        <v>1</v>
      </c>
      <c r="E131" s="13" t="s">
        <v>87</v>
      </c>
      <c r="F131" s="13" t="s">
        <v>14</v>
      </c>
      <c r="G131" s="13" t="s">
        <v>111</v>
      </c>
      <c r="H131" s="13" t="s">
        <v>111</v>
      </c>
      <c r="I131" s="13" t="s">
        <v>111</v>
      </c>
      <c r="J131" s="13">
        <v>5</v>
      </c>
      <c r="K131" s="16" t="s">
        <v>131</v>
      </c>
      <c r="L131" s="17">
        <v>1</v>
      </c>
      <c r="M131" s="21"/>
      <c r="N131" s="21"/>
      <c r="O131" s="23"/>
      <c r="P131" s="23"/>
      <c r="Q131" s="23"/>
      <c r="R131" s="23"/>
    </row>
  </sheetData>
  <autoFilter ref="A7:X7" xr:uid="{00000000-0009-0000-0000-000001000000}"/>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H11"/>
  <sheetViews>
    <sheetView zoomScale="90" zoomScaleNormal="90" workbookViewId="0"/>
  </sheetViews>
  <sheetFormatPr defaultColWidth="11.42578125" defaultRowHeight="12.75" x14ac:dyDescent="0.2"/>
  <cols>
    <col min="1" max="1" width="20.7109375" style="5" customWidth="1"/>
    <col min="2" max="3" width="11.42578125" style="5"/>
    <col min="4" max="4" width="17.5703125" style="5" customWidth="1"/>
    <col min="5" max="6" width="14.7109375" style="5" customWidth="1"/>
    <col min="7" max="7" width="14.140625" style="5" customWidth="1"/>
    <col min="8" max="8" width="66.42578125" style="5" customWidth="1"/>
    <col min="9" max="16384" width="11.42578125" style="5"/>
  </cols>
  <sheetData>
    <row r="1" spans="1:8" x14ac:dyDescent="0.2">
      <c r="A1" s="3" t="str">
        <f>"List of financial instruments for "&amp;README!F2</f>
        <v>List of financial instruments for MCRCS YE 2024</v>
      </c>
    </row>
    <row r="2" spans="1:8" x14ac:dyDescent="0.2">
      <c r="A2" s="4" t="s">
        <v>75</v>
      </c>
    </row>
    <row r="7" spans="1:8" x14ac:dyDescent="0.2">
      <c r="A7" s="11" t="s">
        <v>28</v>
      </c>
      <c r="B7" s="11" t="s">
        <v>21</v>
      </c>
      <c r="C7" s="11" t="s">
        <v>20</v>
      </c>
      <c r="D7" s="11" t="s">
        <v>69</v>
      </c>
      <c r="E7" s="11" t="s">
        <v>70</v>
      </c>
      <c r="F7" s="11" t="s">
        <v>71</v>
      </c>
      <c r="G7" s="11" t="s">
        <v>72</v>
      </c>
      <c r="H7" s="11" t="s">
        <v>36</v>
      </c>
    </row>
    <row r="8" spans="1:8" ht="66.75" customHeight="1" x14ac:dyDescent="0.2">
      <c r="A8" s="33" t="s">
        <v>125</v>
      </c>
      <c r="B8" s="19" t="str">
        <f>VLOOKUP($A8,Instr_2024_A!$A$7:$L$131,MATCH(B$7,Instr_2024_A!$7:$7,0),FALSE)</f>
        <v>DER</v>
      </c>
      <c r="C8" s="19" t="str">
        <f>VLOOKUP($A8,Instr_2024_A!$A$7:$L$131,MATCH(C$7,Instr_2024_A!$7:$7,0),FALSE)</f>
        <v>EUR</v>
      </c>
      <c r="D8" s="14" t="s">
        <v>106</v>
      </c>
      <c r="E8" s="14">
        <v>1</v>
      </c>
      <c r="F8" s="14">
        <v>10</v>
      </c>
      <c r="G8" s="14" t="s">
        <v>93</v>
      </c>
      <c r="H8" s="19" t="str">
        <f>VLOOKUP($A8,Instr_2024_A!$A$7:$L$131,MATCH(H$7,Instr_2024_A!$7:$7,0),FALSE)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2">
      <c r="A9" s="33" t="s">
        <v>126</v>
      </c>
      <c r="B9" s="19" t="str">
        <f>VLOOKUP($A9,Instr_2024_A!$A$7:$L$131,MATCH(B$7,Instr_2024_A!$7:$7,0),FALSE)</f>
        <v>DER</v>
      </c>
      <c r="C9" s="19" t="str">
        <f>VLOOKUP($A9,Instr_2024_A!$A$7:$L$131,MATCH(C$7,Instr_2024_A!$7:$7,0),FALSE)</f>
        <v>EUR</v>
      </c>
      <c r="D9" s="14" t="s">
        <v>106</v>
      </c>
      <c r="E9" s="14">
        <v>10</v>
      </c>
      <c r="F9" s="14">
        <v>10</v>
      </c>
      <c r="G9" s="14" t="s">
        <v>93</v>
      </c>
      <c r="H9" s="19" t="str">
        <f>VLOOKUP($A9,Instr_2024_A!$A$7:$L$131,MATCH(H$7,Instr_2024_A!$7:$7,0),FALSE)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2">
      <c r="A10" s="33" t="s">
        <v>127</v>
      </c>
      <c r="B10" s="19" t="str">
        <f>VLOOKUP($A10,Instr_2024_A!$A$7:$L$131,MATCH(B$7,Instr_2024_A!$7:$7,0),FALSE)</f>
        <v>DER</v>
      </c>
      <c r="C10" s="19" t="str">
        <f>VLOOKUP($A10,Instr_2024_A!$A$7:$L$131,MATCH(C$7,Instr_2024_A!$7:$7,0),FALSE)</f>
        <v>EUR</v>
      </c>
      <c r="D10" s="14" t="s">
        <v>106</v>
      </c>
      <c r="E10" s="14">
        <v>20</v>
      </c>
      <c r="F10" s="14">
        <v>20</v>
      </c>
      <c r="G10" s="14" t="s">
        <v>93</v>
      </c>
      <c r="H10" s="19" t="str">
        <f>VLOOKUP($A10,Instr_2024_A!$A$7:$L$131,MATCH(H$7,Instr_2024_A!$7:$7,0),FALSE)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2">
      <c r="A11" s="33" t="s">
        <v>128</v>
      </c>
      <c r="B11" s="19" t="str">
        <f>VLOOKUP($A11,Instr_2024_A!$A$7:$L$131,MATCH(B$7,Instr_2024_A!$7:$7,0),FALSE)</f>
        <v>DER</v>
      </c>
      <c r="C11" s="19" t="str">
        <f>VLOOKUP($A11,Instr_2024_A!$A$7:$L$131,MATCH(C$7,Instr_2024_A!$7:$7,0),FALSE)</f>
        <v>EUR</v>
      </c>
      <c r="D11" s="14" t="s">
        <v>77</v>
      </c>
      <c r="E11" s="14">
        <v>5</v>
      </c>
      <c r="F11" s="14" t="s">
        <v>29</v>
      </c>
      <c r="G11" s="14" t="s">
        <v>93</v>
      </c>
      <c r="H11" s="19" t="str">
        <f>VLOOKUP($A11,Instr_2024_A!$A$7:$L$131,MATCH(H$7,Instr_2024_A!$7:$7,0),FALSE)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AO222"/>
  <sheetViews>
    <sheetView workbookViewId="0">
      <pane xSplit="1" topLeftCell="B1" activePane="topRight" state="frozen"/>
      <selection pane="topRight"/>
    </sheetView>
  </sheetViews>
  <sheetFormatPr defaultColWidth="9.140625" defaultRowHeight="15" x14ac:dyDescent="0.25"/>
  <cols>
    <col min="1" max="1" width="39.85546875" bestFit="1" customWidth="1"/>
    <col min="2" max="5" width="13.5703125" bestFit="1" customWidth="1"/>
    <col min="6" max="7" width="13.7109375" bestFit="1" customWidth="1"/>
    <col min="8" max="11" width="13.5703125" bestFit="1" customWidth="1"/>
    <col min="12" max="12" width="14.140625" bestFit="1" customWidth="1"/>
    <col min="13" max="13" width="14.140625" customWidth="1"/>
    <col min="14" max="14" width="14.140625" bestFit="1" customWidth="1"/>
    <col min="15" max="17" width="14.140625" customWidth="1"/>
    <col min="18" max="18" width="14.140625" bestFit="1" customWidth="1"/>
    <col min="19" max="19" width="14.140625" customWidth="1"/>
    <col min="20" max="20" width="14.140625" bestFit="1" customWidth="1"/>
    <col min="21" max="21" width="14.140625" customWidth="1"/>
    <col min="22" max="22" width="14.140625" bestFit="1" customWidth="1"/>
    <col min="23" max="23" width="14.140625" customWidth="1"/>
    <col min="24" max="24" width="14.140625" bestFit="1" customWidth="1"/>
    <col min="25" max="25" width="14.140625" customWidth="1"/>
    <col min="26" max="26" width="14.140625" bestFit="1" customWidth="1"/>
    <col min="27" max="27" width="14.140625" customWidth="1"/>
    <col min="28" max="28" width="14.140625" bestFit="1" customWidth="1"/>
    <col min="29" max="29" width="14.140625" customWidth="1"/>
    <col min="30" max="30" width="14.140625" bestFit="1" customWidth="1"/>
    <col min="31" max="31" width="14.140625" customWidth="1"/>
    <col min="32" max="32" width="14.140625" bestFit="1" customWidth="1"/>
    <col min="33" max="33" width="14.140625" customWidth="1"/>
    <col min="34" max="34" width="14.140625" bestFit="1" customWidth="1"/>
    <col min="35" max="35" width="14.140625" customWidth="1"/>
    <col min="36" max="36" width="14.140625" bestFit="1" customWidth="1"/>
    <col min="37" max="39" width="14.140625" customWidth="1"/>
    <col min="40" max="40" width="16.42578125" customWidth="1"/>
    <col min="41" max="41" width="15.7109375" customWidth="1"/>
  </cols>
  <sheetData>
    <row r="1" spans="1:41" ht="13.35" customHeight="1" x14ac:dyDescent="0.25">
      <c r="A1" s="52" t="s">
        <v>262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2.75" customHeight="1" x14ac:dyDescent="0.25">
      <c r="A2" s="5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39" customHeight="1" x14ac:dyDescent="0.25">
      <c r="A3" s="71" t="s">
        <v>342</v>
      </c>
      <c r="B3" s="71"/>
      <c r="C3" s="71"/>
      <c r="D3" s="71"/>
      <c r="E3" s="71"/>
      <c r="F3" s="71"/>
      <c r="G3" s="71"/>
      <c r="H3" s="71"/>
      <c r="I3" s="71"/>
      <c r="J3" s="71"/>
      <c r="K3" s="71"/>
      <c r="L3" s="71"/>
      <c r="M3" s="71"/>
      <c r="N3" s="54"/>
      <c r="O3" s="54"/>
      <c r="P3" s="54"/>
      <c r="Q3" s="54"/>
      <c r="R3" s="54"/>
      <c r="S3" s="54"/>
      <c r="T3" s="54"/>
      <c r="U3" s="54"/>
      <c r="V3" s="54"/>
      <c r="W3" s="54"/>
      <c r="X3" s="54"/>
      <c r="Y3" s="54"/>
      <c r="Z3" s="54"/>
      <c r="AA3" s="55"/>
      <c r="AB3" s="55"/>
      <c r="AC3" s="55"/>
      <c r="AD3" s="55"/>
      <c r="AE3" s="55"/>
      <c r="AF3" s="55"/>
      <c r="AG3" s="55"/>
      <c r="AH3" s="55"/>
      <c r="AI3" s="55"/>
      <c r="AJ3" s="55"/>
      <c r="AK3" s="55"/>
      <c r="AL3" s="56"/>
      <c r="AM3" s="55"/>
      <c r="AN3" s="55"/>
      <c r="AO3" s="55"/>
    </row>
    <row r="4" spans="1:41" ht="12.75" customHeight="1" x14ac:dyDescent="0.25">
      <c r="A4" s="53"/>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6"/>
      <c r="AM4" s="57"/>
      <c r="AN4" s="1"/>
      <c r="AO4" s="1"/>
    </row>
    <row r="5" spans="1:41" x14ac:dyDescent="0.25">
      <c r="A5" s="54"/>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5"/>
      <c r="AO5" s="55"/>
    </row>
    <row r="6" spans="1:41" x14ac:dyDescent="0.25">
      <c r="A6" s="55" t="s">
        <v>263</v>
      </c>
      <c r="B6" s="58">
        <f>SUMPRODUCT(B10:B133,$AN$10:$AN$133)</f>
        <v>1000.0000042277028</v>
      </c>
      <c r="C6" s="58">
        <f t="shared" ref="C6:AL6" si="0">SUMPRODUCT(C10:C133,$AN$10:$AN$133)</f>
        <v>1000.0000042881818</v>
      </c>
      <c r="D6" s="58">
        <f t="shared" si="0"/>
        <v>999.99999547346658</v>
      </c>
      <c r="E6" s="58">
        <f t="shared" si="0"/>
        <v>999.99999879539882</v>
      </c>
      <c r="F6" s="58">
        <f t="shared" si="0"/>
        <v>1000.0000075585235</v>
      </c>
      <c r="G6" s="58">
        <f t="shared" si="0"/>
        <v>999.99999564472921</v>
      </c>
      <c r="H6" s="58">
        <f t="shared" si="0"/>
        <v>1000.0000011934616</v>
      </c>
      <c r="I6" s="58">
        <f t="shared" si="0"/>
        <v>999.99999500275624</v>
      </c>
      <c r="J6" s="58">
        <f>SUMPRODUCT(J10:J133,$AN$10:$AN$133)</f>
        <v>1000.0000013176472</v>
      </c>
      <c r="K6" s="58">
        <f t="shared" si="0"/>
        <v>999.99999998459282</v>
      </c>
      <c r="L6" s="58">
        <f t="shared" si="0"/>
        <v>-999.99999992953076</v>
      </c>
      <c r="M6" s="58">
        <f>SUMPRODUCT(M10:M133,$AO$10:$AO$133)</f>
        <v>-974.62689257199997</v>
      </c>
      <c r="N6" s="58">
        <f t="shared" si="0"/>
        <v>-999.99999945643788</v>
      </c>
      <c r="O6" s="58">
        <f t="shared" ref="O6" si="1">SUMPRODUCT(O10:O133,$AO$10:$AO$133)</f>
        <v>-990.26486429733598</v>
      </c>
      <c r="P6" s="58">
        <f t="shared" si="0"/>
        <v>-999.99999999999852</v>
      </c>
      <c r="Q6" s="58">
        <f t="shared" ref="Q6" si="2">SUMPRODUCT(Q10:Q133,$AO$10:$AO$133)</f>
        <v>-983.41146824227167</v>
      </c>
      <c r="R6" s="58">
        <f t="shared" si="0"/>
        <v>129.8089856337088</v>
      </c>
      <c r="S6" s="58">
        <f t="shared" ref="S6" si="3">SUMPRODUCT(S10:S133,$AO$10:$AO$133)</f>
        <v>151.88843577316575</v>
      </c>
      <c r="T6" s="58">
        <f t="shared" si="0"/>
        <v>129.80898541986068</v>
      </c>
      <c r="U6" s="58">
        <f t="shared" ref="U6" si="4">SUMPRODUCT(U10:U133,$AO$10:$AO$133)</f>
        <v>151.88843530311959</v>
      </c>
      <c r="V6" s="58">
        <f t="shared" si="0"/>
        <v>129.80898535733164</v>
      </c>
      <c r="W6" s="58">
        <f t="shared" ref="W6" si="5">SUMPRODUCT(W10:W133,$AO$10:$AO$133)</f>
        <v>151.88843540251256</v>
      </c>
      <c r="X6" s="58">
        <f t="shared" si="0"/>
        <v>92.771948930843735</v>
      </c>
      <c r="Y6" s="58">
        <f t="shared" ref="Y6" si="6">SUMPRODUCT(Y10:Y133,$AO$10:$AO$133)</f>
        <v>114.85139895471877</v>
      </c>
      <c r="Z6" s="58">
        <f t="shared" si="0"/>
        <v>129.80898861936987</v>
      </c>
      <c r="AA6" s="58">
        <f t="shared" ref="AA6" si="7">SUMPRODUCT(AA10:AA133,$AO$10:$AO$133)</f>
        <v>151.88843859596972</v>
      </c>
      <c r="AB6" s="58">
        <f t="shared" si="0"/>
        <v>129.80898718904876</v>
      </c>
      <c r="AC6" s="58">
        <f t="shared" ref="AC6" si="8">SUMPRODUCT(AC10:AC133,$AO$10:$AO$133)</f>
        <v>138.28041429337762</v>
      </c>
      <c r="AD6" s="58">
        <f t="shared" si="0"/>
        <v>129.80898549408857</v>
      </c>
      <c r="AE6" s="58">
        <f t="shared" ref="AE6" si="9">SUMPRODUCT(AE10:AE133,$AO$10:$AO$133)</f>
        <v>138.28041259631658</v>
      </c>
      <c r="AF6" s="58">
        <f t="shared" si="0"/>
        <v>129.80898678583767</v>
      </c>
      <c r="AG6" s="58">
        <f t="shared" ref="AG6" si="10">SUMPRODUCT(AG10:AG133,$AO$10:$AO$133)</f>
        <v>138.28041395208459</v>
      </c>
      <c r="AH6" s="58">
        <f t="shared" si="0"/>
        <v>129.80898655884414</v>
      </c>
      <c r="AI6" s="58">
        <f t="shared" ref="AI6" si="11">SUMPRODUCT(AI10:AI133,$AO$10:$AO$133)</f>
        <v>138.28041371275222</v>
      </c>
      <c r="AJ6" s="58">
        <f t="shared" si="0"/>
        <v>129.80898714366776</v>
      </c>
      <c r="AK6" s="58">
        <f t="shared" ref="AK6" si="12">SUMPRODUCT(AK10:AK133,$AO$10:$AO$133)</f>
        <v>138.28041428905786</v>
      </c>
      <c r="AL6" s="58">
        <f t="shared" si="0"/>
        <v>129.80898757871668</v>
      </c>
      <c r="AM6" s="58">
        <f t="shared" ref="AM6" si="13">SUMPRODUCT(AM10:AM133,$AO$10:$AO$133)</f>
        <v>144.24417890100767</v>
      </c>
      <c r="AN6" s="58"/>
      <c r="AO6" s="58"/>
    </row>
    <row r="7" spans="1:41" ht="12.75" customHeight="1" x14ac:dyDescent="0.25">
      <c r="A7" s="53"/>
      <c r="B7" s="72" t="s">
        <v>264</v>
      </c>
      <c r="C7" s="72"/>
      <c r="D7" s="72"/>
      <c r="E7" s="72"/>
      <c r="F7" s="72"/>
      <c r="G7" s="72"/>
      <c r="H7" s="72"/>
      <c r="I7" s="72"/>
      <c r="J7" s="72"/>
      <c r="K7" s="72"/>
      <c r="L7" s="72"/>
      <c r="M7" s="72"/>
      <c r="N7" s="72"/>
      <c r="O7" s="72"/>
      <c r="P7" s="72"/>
      <c r="Q7" s="72"/>
      <c r="R7" s="72"/>
      <c r="S7" s="72"/>
      <c r="T7" s="72"/>
      <c r="U7" s="72"/>
      <c r="V7" s="72"/>
      <c r="W7" s="72"/>
      <c r="X7" s="72"/>
      <c r="Y7" s="72"/>
      <c r="Z7" s="72"/>
      <c r="AA7" s="59"/>
      <c r="AB7" s="59"/>
      <c r="AC7" s="59"/>
      <c r="AD7" s="59"/>
      <c r="AE7" s="59"/>
      <c r="AF7" s="59"/>
      <c r="AG7" s="59"/>
      <c r="AH7" s="59"/>
      <c r="AI7" s="59"/>
      <c r="AJ7" s="59"/>
      <c r="AK7" s="59"/>
      <c r="AL7" s="59"/>
      <c r="AM7" s="59"/>
      <c r="AN7" s="58"/>
      <c r="AO7" s="58"/>
    </row>
    <row r="8" spans="1:41" x14ac:dyDescent="0.25">
      <c r="A8" s="53"/>
      <c r="B8" t="s">
        <v>2</v>
      </c>
      <c r="C8" t="s">
        <v>3</v>
      </c>
      <c r="D8" t="s">
        <v>30</v>
      </c>
      <c r="E8" t="s">
        <v>31</v>
      </c>
      <c r="F8" t="s">
        <v>4</v>
      </c>
      <c r="G8" t="s">
        <v>32</v>
      </c>
      <c r="H8" t="s">
        <v>6</v>
      </c>
      <c r="I8" t="s">
        <v>33</v>
      </c>
      <c r="J8" t="s">
        <v>265</v>
      </c>
      <c r="K8" t="s">
        <v>0</v>
      </c>
      <c r="L8" t="s">
        <v>266</v>
      </c>
      <c r="M8" t="s">
        <v>267</v>
      </c>
      <c r="N8" t="s">
        <v>268</v>
      </c>
      <c r="O8" t="s">
        <v>269</v>
      </c>
      <c r="P8" t="s">
        <v>270</v>
      </c>
      <c r="Q8" t="s">
        <v>271</v>
      </c>
      <c r="R8" t="s">
        <v>272</v>
      </c>
      <c r="S8" t="s">
        <v>273</v>
      </c>
      <c r="T8" t="s">
        <v>274</v>
      </c>
      <c r="U8" t="s">
        <v>275</v>
      </c>
      <c r="V8" t="s">
        <v>276</v>
      </c>
      <c r="W8" t="s">
        <v>277</v>
      </c>
      <c r="X8" t="s">
        <v>278</v>
      </c>
      <c r="Y8" t="s">
        <v>279</v>
      </c>
      <c r="Z8" t="s">
        <v>280</v>
      </c>
      <c r="AA8" t="s">
        <v>281</v>
      </c>
      <c r="AB8" t="s">
        <v>282</v>
      </c>
      <c r="AC8" t="s">
        <v>283</v>
      </c>
      <c r="AD8" t="s">
        <v>284</v>
      </c>
      <c r="AE8" t="s">
        <v>285</v>
      </c>
      <c r="AF8" t="s">
        <v>286</v>
      </c>
      <c r="AG8" t="s">
        <v>287</v>
      </c>
      <c r="AH8" t="s">
        <v>288</v>
      </c>
      <c r="AI8" t="s">
        <v>289</v>
      </c>
      <c r="AJ8" t="s">
        <v>290</v>
      </c>
      <c r="AK8" t="s">
        <v>291</v>
      </c>
      <c r="AL8" t="s">
        <v>292</v>
      </c>
      <c r="AM8" t="s">
        <v>293</v>
      </c>
      <c r="AN8" s="58"/>
      <c r="AO8" s="58"/>
    </row>
    <row r="9" spans="1:41" ht="25.5" x14ac:dyDescent="0.25">
      <c r="A9" s="60" t="s">
        <v>294</v>
      </c>
      <c r="B9" s="61" t="s">
        <v>295</v>
      </c>
      <c r="C9" s="61" t="s">
        <v>296</v>
      </c>
      <c r="D9" s="61" t="s">
        <v>297</v>
      </c>
      <c r="E9" s="61" t="s">
        <v>298</v>
      </c>
      <c r="F9" s="61" t="s">
        <v>299</v>
      </c>
      <c r="G9" s="61" t="s">
        <v>300</v>
      </c>
      <c r="H9" s="61" t="s">
        <v>301</v>
      </c>
      <c r="I9" s="61" t="s">
        <v>302</v>
      </c>
      <c r="J9" s="61" t="s">
        <v>303</v>
      </c>
      <c r="K9" s="61" t="s">
        <v>304</v>
      </c>
      <c r="L9" s="61" t="s">
        <v>305</v>
      </c>
      <c r="M9" s="61" t="s">
        <v>306</v>
      </c>
      <c r="N9" s="61" t="s">
        <v>307</v>
      </c>
      <c r="O9" s="61" t="s">
        <v>308</v>
      </c>
      <c r="P9" s="61" t="s">
        <v>309</v>
      </c>
      <c r="Q9" s="61" t="s">
        <v>310</v>
      </c>
      <c r="R9" s="61" t="s">
        <v>311</v>
      </c>
      <c r="S9" s="61" t="s">
        <v>312</v>
      </c>
      <c r="T9" s="61" t="s">
        <v>313</v>
      </c>
      <c r="U9" s="61" t="s">
        <v>314</v>
      </c>
      <c r="V9" s="61" t="s">
        <v>315</v>
      </c>
      <c r="W9" s="61" t="s">
        <v>316</v>
      </c>
      <c r="X9" s="61" t="s">
        <v>317</v>
      </c>
      <c r="Y9" s="61" t="s">
        <v>318</v>
      </c>
      <c r="Z9" s="61" t="s">
        <v>319</v>
      </c>
      <c r="AA9" s="61" t="s">
        <v>320</v>
      </c>
      <c r="AB9" s="61" t="s">
        <v>321</v>
      </c>
      <c r="AC9" s="61" t="s">
        <v>322</v>
      </c>
      <c r="AD9" s="61" t="s">
        <v>323</v>
      </c>
      <c r="AE9" s="61" t="s">
        <v>324</v>
      </c>
      <c r="AF9" s="61" t="s">
        <v>325</v>
      </c>
      <c r="AG9" s="61" t="s">
        <v>326</v>
      </c>
      <c r="AH9" s="61" t="s">
        <v>327</v>
      </c>
      <c r="AI9" s="61" t="s">
        <v>328</v>
      </c>
      <c r="AJ9" s="61" t="s">
        <v>329</v>
      </c>
      <c r="AK9" s="61" t="s">
        <v>330</v>
      </c>
      <c r="AL9" s="61" t="s">
        <v>331</v>
      </c>
      <c r="AM9" s="61" t="s">
        <v>332</v>
      </c>
      <c r="AN9" s="62" t="s">
        <v>333</v>
      </c>
      <c r="AO9" s="62" t="s">
        <v>334</v>
      </c>
    </row>
    <row r="10" spans="1:41" ht="13.35" customHeight="1" x14ac:dyDescent="0.25">
      <c r="A10" s="63" t="s">
        <v>132</v>
      </c>
      <c r="B10" s="64">
        <v>8.4923079999999995</v>
      </c>
      <c r="C10" s="64">
        <v>9.1401699999999995</v>
      </c>
      <c r="D10" s="64">
        <v>5.5949819999999999</v>
      </c>
      <c r="E10" s="64">
        <v>1.956413</v>
      </c>
      <c r="F10" s="64">
        <v>14.039891000000001</v>
      </c>
      <c r="G10" s="64">
        <v>9.2147120000000005</v>
      </c>
      <c r="H10" s="64">
        <v>1.860816</v>
      </c>
      <c r="I10" s="64">
        <v>10.58399</v>
      </c>
      <c r="J10" s="64">
        <v>41.744807999999999</v>
      </c>
      <c r="K10" s="64">
        <v>0</v>
      </c>
      <c r="L10" s="65">
        <v>0</v>
      </c>
      <c r="M10" s="65">
        <v>0</v>
      </c>
      <c r="N10" s="66">
        <v>0</v>
      </c>
      <c r="O10" s="66">
        <v>0</v>
      </c>
      <c r="P10" s="67">
        <v>0</v>
      </c>
      <c r="Q10" s="67">
        <v>0</v>
      </c>
      <c r="R10" s="68">
        <v>8.4923079999999995</v>
      </c>
      <c r="S10" s="68">
        <v>8.4923079999999995</v>
      </c>
      <c r="T10" s="69">
        <v>5.5949819999999999</v>
      </c>
      <c r="U10" s="69">
        <v>5.5949819999999999</v>
      </c>
      <c r="V10" s="68">
        <v>1.860816</v>
      </c>
      <c r="W10" s="68">
        <v>1.860816</v>
      </c>
      <c r="X10" s="69">
        <v>41.744807999999999</v>
      </c>
      <c r="Y10" s="69">
        <v>41.744807999999999</v>
      </c>
      <c r="Z10" s="68">
        <v>0</v>
      </c>
      <c r="AA10" s="68">
        <v>0</v>
      </c>
      <c r="AB10" s="69">
        <v>8.4923079999999995</v>
      </c>
      <c r="AC10" s="69">
        <v>8.4923079999999995</v>
      </c>
      <c r="AD10" s="68">
        <v>5.5949819999999999</v>
      </c>
      <c r="AE10" s="68">
        <v>5.5949819999999999</v>
      </c>
      <c r="AF10" s="69">
        <v>1.860816</v>
      </c>
      <c r="AG10" s="69">
        <v>1.860816</v>
      </c>
      <c r="AH10" s="68">
        <v>41.744807999999999</v>
      </c>
      <c r="AI10" s="68">
        <v>41.744807999999999</v>
      </c>
      <c r="AJ10" s="69">
        <v>0</v>
      </c>
      <c r="AK10" s="69">
        <v>0</v>
      </c>
      <c r="AL10" s="68">
        <v>8.4923079999999995</v>
      </c>
      <c r="AM10" s="68">
        <v>8.4923079999999995</v>
      </c>
      <c r="AN10" s="66">
        <f>VLOOKUP($A10,Instr_2024_A!$A$8:$R$131,Instr_2024_A!$M$6,FALSE)*IF(VLOOKUP($A10,Instr_2024_A!$A$8:$R$131,Instr_2024_A!$O$6,FALSE)="EUR",1,IF(VLOOKUP($A10,Instr_2024_A!$A$8:$R$131,Instr_2024_A!$O$6,FALSE)="GBP",1/Instr_2024_A!$M$126,IF(VLOOKUP($A10,Instr_2024_A!$A$8:$R$131,Instr_2024_A!$O$6,FALSE)="USD",1/Instr_2024_A!$M$127,0)))</f>
        <v>0.88722500000000004</v>
      </c>
      <c r="AO10" s="66">
        <f>VLOOKUP($A10,Instr_2024_A!$A$8:$R$131,Instr_2024_A!$N$6,FALSE)*IF(VLOOKUP($A10,Instr_2024_A!$A$8:$R$131,Instr_2024_A!$O$6,FALSE)="EUR",1,IF(VLOOKUP($A10,Instr_2024_A!$A$8:$R$131,Instr_2024_A!$O$6,FALSE)="GBP",1/Instr_2024_A!$N$126,IF(VLOOKUP($A10,Instr_2024_A!$A$8:$R$131,Instr_2024_A!$O$6,FALSE)="USD",1/Instr_2024_A!$N$127,0)))</f>
        <v>0.88722500000000004</v>
      </c>
    </row>
    <row r="11" spans="1:41" ht="13.35" customHeight="1" x14ac:dyDescent="0.25">
      <c r="A11" s="63" t="s">
        <v>133</v>
      </c>
      <c r="B11" s="64">
        <v>7.9129050000000003</v>
      </c>
      <c r="C11" s="64">
        <v>11.658681</v>
      </c>
      <c r="D11" s="64">
        <v>6.8789420000000003</v>
      </c>
      <c r="E11" s="64">
        <v>0.984927</v>
      </c>
      <c r="F11" s="64">
        <v>4.6033109999999997</v>
      </c>
      <c r="G11" s="64">
        <v>4.9924150000000003</v>
      </c>
      <c r="H11" s="64">
        <v>0.82569999999999999</v>
      </c>
      <c r="I11" s="64">
        <v>5.5706049999999996</v>
      </c>
      <c r="J11" s="64">
        <v>48.683810999999999</v>
      </c>
      <c r="K11" s="64">
        <v>0</v>
      </c>
      <c r="L11" s="65">
        <v>0</v>
      </c>
      <c r="M11" s="65">
        <v>0</v>
      </c>
      <c r="N11" s="66">
        <v>0</v>
      </c>
      <c r="O11" s="66">
        <v>0</v>
      </c>
      <c r="P11" s="67">
        <v>0</v>
      </c>
      <c r="Q11" s="67">
        <v>0</v>
      </c>
      <c r="R11" s="68">
        <v>7.9129050000000003</v>
      </c>
      <c r="S11" s="68">
        <v>7.9129050000000003</v>
      </c>
      <c r="T11" s="69">
        <v>6.8789420000000003</v>
      </c>
      <c r="U11" s="69">
        <v>6.8789420000000003</v>
      </c>
      <c r="V11" s="68">
        <v>0.82569999999999999</v>
      </c>
      <c r="W11" s="68">
        <v>0.82569999999999999</v>
      </c>
      <c r="X11" s="69">
        <v>48.683810999999999</v>
      </c>
      <c r="Y11" s="69">
        <v>48.683810999999999</v>
      </c>
      <c r="Z11" s="68">
        <v>0</v>
      </c>
      <c r="AA11" s="68">
        <v>0</v>
      </c>
      <c r="AB11" s="69">
        <v>7.9129050000000003</v>
      </c>
      <c r="AC11" s="69">
        <v>7.9129050000000003</v>
      </c>
      <c r="AD11" s="68">
        <v>6.8789420000000003</v>
      </c>
      <c r="AE11" s="68">
        <v>6.8789420000000003</v>
      </c>
      <c r="AF11" s="69">
        <v>0.82569999999999999</v>
      </c>
      <c r="AG11" s="69">
        <v>0.82569999999999999</v>
      </c>
      <c r="AH11" s="68">
        <v>48.683810999999999</v>
      </c>
      <c r="AI11" s="68">
        <v>48.683810999999999</v>
      </c>
      <c r="AJ11" s="69">
        <v>0</v>
      </c>
      <c r="AK11" s="69">
        <v>0</v>
      </c>
      <c r="AL11" s="68">
        <v>7.9129050000000003</v>
      </c>
      <c r="AM11" s="68">
        <v>7.9129050000000003</v>
      </c>
      <c r="AN11" s="66">
        <f>VLOOKUP($A11,Instr_2024_A!$A$8:$R$131,Instr_2024_A!$M$6,FALSE)*IF(VLOOKUP($A11,Instr_2024_A!$A$8:$R$131,Instr_2024_A!$O$6,FALSE)="EUR",1,IF(VLOOKUP($A11,Instr_2024_A!$A$8:$R$131,Instr_2024_A!$O$6,FALSE)="GBP",1/Instr_2024_A!$M$126,IF(VLOOKUP($A11,Instr_2024_A!$A$8:$R$131,Instr_2024_A!$O$6,FALSE)="USD",1/Instr_2024_A!$M$127,0)))</f>
        <v>0.76076699999999997</v>
      </c>
      <c r="AO11" s="66">
        <f>VLOOKUP($A11,Instr_2024_A!$A$8:$R$131,Instr_2024_A!$N$6,FALSE)*IF(VLOOKUP($A11,Instr_2024_A!$A$8:$R$131,Instr_2024_A!$O$6,FALSE)="EUR",1,IF(VLOOKUP($A11,Instr_2024_A!$A$8:$R$131,Instr_2024_A!$O$6,FALSE)="GBP",1/Instr_2024_A!$N$126,IF(VLOOKUP($A11,Instr_2024_A!$A$8:$R$131,Instr_2024_A!$O$6,FALSE)="USD",1/Instr_2024_A!$N$127,0)))</f>
        <v>0.76076699999999997</v>
      </c>
    </row>
    <row r="12" spans="1:41" ht="13.35" customHeight="1" x14ac:dyDescent="0.25">
      <c r="A12" s="63" t="s">
        <v>134</v>
      </c>
      <c r="B12" s="64">
        <v>4.7707360000000003</v>
      </c>
      <c r="C12" s="64">
        <v>6.5421899999999997</v>
      </c>
      <c r="D12" s="64">
        <v>29.130994000000001</v>
      </c>
      <c r="E12" s="64">
        <v>0.13610700000000001</v>
      </c>
      <c r="F12" s="64">
        <v>0.236737</v>
      </c>
      <c r="G12" s="64">
        <v>4.5568239999999998</v>
      </c>
      <c r="H12" s="64">
        <v>0.23407500000000001</v>
      </c>
      <c r="I12" s="64">
        <v>33.553097000000001</v>
      </c>
      <c r="J12" s="64">
        <v>66.750237999999996</v>
      </c>
      <c r="K12" s="64">
        <v>0</v>
      </c>
      <c r="L12" s="65">
        <v>0</v>
      </c>
      <c r="M12" s="65">
        <v>0</v>
      </c>
      <c r="N12" s="66">
        <v>0</v>
      </c>
      <c r="O12" s="66">
        <v>0</v>
      </c>
      <c r="P12" s="67">
        <v>0</v>
      </c>
      <c r="Q12" s="67">
        <v>0</v>
      </c>
      <c r="R12" s="68">
        <v>4.7707360000000003</v>
      </c>
      <c r="S12" s="68">
        <v>4.7707360000000003</v>
      </c>
      <c r="T12" s="69">
        <v>29.130994000000001</v>
      </c>
      <c r="U12" s="69">
        <v>29.130994000000001</v>
      </c>
      <c r="V12" s="68">
        <v>0.23407500000000001</v>
      </c>
      <c r="W12" s="68">
        <v>0.23407500000000001</v>
      </c>
      <c r="X12" s="69">
        <v>66.750237999999996</v>
      </c>
      <c r="Y12" s="69">
        <v>66.750237999999996</v>
      </c>
      <c r="Z12" s="68">
        <v>0</v>
      </c>
      <c r="AA12" s="68">
        <v>0</v>
      </c>
      <c r="AB12" s="69">
        <v>4.7707360000000003</v>
      </c>
      <c r="AC12" s="69">
        <v>4.7707360000000003</v>
      </c>
      <c r="AD12" s="68">
        <v>29.130994000000001</v>
      </c>
      <c r="AE12" s="68">
        <v>29.130994000000001</v>
      </c>
      <c r="AF12" s="69">
        <v>0.23407500000000001</v>
      </c>
      <c r="AG12" s="69">
        <v>0.23407500000000001</v>
      </c>
      <c r="AH12" s="68">
        <v>66.750237999999996</v>
      </c>
      <c r="AI12" s="68">
        <v>66.750237999999996</v>
      </c>
      <c r="AJ12" s="69">
        <v>0</v>
      </c>
      <c r="AK12" s="69">
        <v>0</v>
      </c>
      <c r="AL12" s="68">
        <v>4.7707360000000003</v>
      </c>
      <c r="AM12" s="68">
        <v>4.7707360000000003</v>
      </c>
      <c r="AN12" s="66">
        <f>VLOOKUP($A12,Instr_2024_A!$A$8:$R$131,Instr_2024_A!$M$6,FALSE)*IF(VLOOKUP($A12,Instr_2024_A!$A$8:$R$131,Instr_2024_A!$O$6,FALSE)="EUR",1,IF(VLOOKUP($A12,Instr_2024_A!$A$8:$R$131,Instr_2024_A!$O$6,FALSE)="GBP",1/Instr_2024_A!$M$126,IF(VLOOKUP($A12,Instr_2024_A!$A$8:$R$131,Instr_2024_A!$O$6,FALSE)="USD",1/Instr_2024_A!$M$127,0)))</f>
        <v>0.55486000000000002</v>
      </c>
      <c r="AO12" s="66">
        <f>VLOOKUP($A12,Instr_2024_A!$A$8:$R$131,Instr_2024_A!$N$6,FALSE)*IF(VLOOKUP($A12,Instr_2024_A!$A$8:$R$131,Instr_2024_A!$O$6,FALSE)="EUR",1,IF(VLOOKUP($A12,Instr_2024_A!$A$8:$R$131,Instr_2024_A!$O$6,FALSE)="GBP",1/Instr_2024_A!$N$126,IF(VLOOKUP($A12,Instr_2024_A!$A$8:$R$131,Instr_2024_A!$O$6,FALSE)="USD",1/Instr_2024_A!$N$127,0)))</f>
        <v>0.55486000000000002</v>
      </c>
    </row>
    <row r="13" spans="1:41" ht="13.35" customHeight="1" x14ac:dyDescent="0.25">
      <c r="A13" s="63" t="s">
        <v>135</v>
      </c>
      <c r="B13" s="64">
        <v>19.862943000000001</v>
      </c>
      <c r="C13" s="64">
        <v>152.46143900000001</v>
      </c>
      <c r="D13" s="64">
        <v>3.4488539999999999</v>
      </c>
      <c r="E13" s="64">
        <v>4.2527030000000003</v>
      </c>
      <c r="F13" s="64">
        <v>15.737793</v>
      </c>
      <c r="G13" s="64">
        <v>14.44566</v>
      </c>
      <c r="H13" s="64">
        <v>3.0377529999999999</v>
      </c>
      <c r="I13" s="64">
        <v>7.9674290000000001</v>
      </c>
      <c r="J13" s="64">
        <v>41.922424999999997</v>
      </c>
      <c r="K13" s="64">
        <v>0</v>
      </c>
      <c r="L13" s="65">
        <v>0</v>
      </c>
      <c r="M13" s="65">
        <v>0</v>
      </c>
      <c r="N13" s="66">
        <v>0</v>
      </c>
      <c r="O13" s="66">
        <v>0</v>
      </c>
      <c r="P13" s="67">
        <v>0</v>
      </c>
      <c r="Q13" s="67">
        <v>0</v>
      </c>
      <c r="R13" s="68">
        <v>19.862943000000001</v>
      </c>
      <c r="S13" s="68">
        <v>19.862943000000001</v>
      </c>
      <c r="T13" s="69">
        <v>3.4488539999999999</v>
      </c>
      <c r="U13" s="69">
        <v>3.4488539999999999</v>
      </c>
      <c r="V13" s="68">
        <v>3.0377529999999999</v>
      </c>
      <c r="W13" s="68">
        <v>3.0377529999999999</v>
      </c>
      <c r="X13" s="69">
        <v>41.922424999999997</v>
      </c>
      <c r="Y13" s="69">
        <v>41.922424999999997</v>
      </c>
      <c r="Z13" s="68">
        <v>0</v>
      </c>
      <c r="AA13" s="68">
        <v>0</v>
      </c>
      <c r="AB13" s="69">
        <v>19.862943000000001</v>
      </c>
      <c r="AC13" s="69">
        <v>19.862943000000001</v>
      </c>
      <c r="AD13" s="68">
        <v>3.4488539999999999</v>
      </c>
      <c r="AE13" s="68">
        <v>3.4488539999999999</v>
      </c>
      <c r="AF13" s="69">
        <v>3.0377529999999999</v>
      </c>
      <c r="AG13" s="69">
        <v>3.0377529999999999</v>
      </c>
      <c r="AH13" s="68">
        <v>41.922424999999997</v>
      </c>
      <c r="AI13" s="68">
        <v>41.922424999999997</v>
      </c>
      <c r="AJ13" s="69">
        <v>0</v>
      </c>
      <c r="AK13" s="69">
        <v>0</v>
      </c>
      <c r="AL13" s="68">
        <v>19.862943000000001</v>
      </c>
      <c r="AM13" s="68">
        <v>19.862943000000001</v>
      </c>
      <c r="AN13" s="66">
        <f>VLOOKUP($A13,Instr_2024_A!$A$8:$R$131,Instr_2024_A!$M$6,FALSE)*IF(VLOOKUP($A13,Instr_2024_A!$A$8:$R$131,Instr_2024_A!$O$6,FALSE)="EUR",1,IF(VLOOKUP($A13,Instr_2024_A!$A$8:$R$131,Instr_2024_A!$O$6,FALSE)="GBP",1/Instr_2024_A!$M$126,IF(VLOOKUP($A13,Instr_2024_A!$A$8:$R$131,Instr_2024_A!$O$6,FALSE)="USD",1/Instr_2024_A!$M$127,0)))</f>
        <v>0.88346599999999997</v>
      </c>
      <c r="AO13" s="66">
        <f>VLOOKUP($A13,Instr_2024_A!$A$8:$R$131,Instr_2024_A!$N$6,FALSE)*IF(VLOOKUP($A13,Instr_2024_A!$A$8:$R$131,Instr_2024_A!$O$6,FALSE)="EUR",1,IF(VLOOKUP($A13,Instr_2024_A!$A$8:$R$131,Instr_2024_A!$O$6,FALSE)="GBP",1/Instr_2024_A!$N$126,IF(VLOOKUP($A13,Instr_2024_A!$A$8:$R$131,Instr_2024_A!$O$6,FALSE)="USD",1/Instr_2024_A!$N$127,0)))</f>
        <v>0.88346599999999997</v>
      </c>
    </row>
    <row r="14" spans="1:41" ht="13.35" customHeight="1" x14ac:dyDescent="0.25">
      <c r="A14" s="63" t="s">
        <v>136</v>
      </c>
      <c r="B14" s="64">
        <v>8.1435080000000006</v>
      </c>
      <c r="C14" s="64">
        <v>187.570009</v>
      </c>
      <c r="D14" s="64">
        <v>7.9091880000000003</v>
      </c>
      <c r="E14" s="64">
        <v>2.1539299999999999</v>
      </c>
      <c r="F14" s="64">
        <v>11.07639</v>
      </c>
      <c r="G14" s="64">
        <v>7.8974099999999998</v>
      </c>
      <c r="H14" s="64">
        <v>1.7310129999999999</v>
      </c>
      <c r="I14" s="64">
        <v>15.36914</v>
      </c>
      <c r="J14" s="64">
        <v>49.600960000000001</v>
      </c>
      <c r="K14" s="64">
        <v>0</v>
      </c>
      <c r="L14" s="65">
        <v>0</v>
      </c>
      <c r="M14" s="65">
        <v>0</v>
      </c>
      <c r="N14" s="66">
        <v>0</v>
      </c>
      <c r="O14" s="66">
        <v>0</v>
      </c>
      <c r="P14" s="67">
        <v>0</v>
      </c>
      <c r="Q14" s="67">
        <v>0</v>
      </c>
      <c r="R14" s="68">
        <v>8.1435080000000006</v>
      </c>
      <c r="S14" s="68">
        <v>8.1435080000000006</v>
      </c>
      <c r="T14" s="69">
        <v>7.9091880000000003</v>
      </c>
      <c r="U14" s="69">
        <v>7.9091880000000003</v>
      </c>
      <c r="V14" s="68">
        <v>1.7310129999999999</v>
      </c>
      <c r="W14" s="68">
        <v>1.7310129999999999</v>
      </c>
      <c r="X14" s="69">
        <v>49.600960000000001</v>
      </c>
      <c r="Y14" s="69">
        <v>49.600960000000001</v>
      </c>
      <c r="Z14" s="68">
        <v>0</v>
      </c>
      <c r="AA14" s="68">
        <v>0</v>
      </c>
      <c r="AB14" s="69">
        <v>8.1435080000000006</v>
      </c>
      <c r="AC14" s="69">
        <v>8.1435080000000006</v>
      </c>
      <c r="AD14" s="68">
        <v>7.9091880000000003</v>
      </c>
      <c r="AE14" s="68">
        <v>7.9091880000000003</v>
      </c>
      <c r="AF14" s="69">
        <v>1.7310129999999999</v>
      </c>
      <c r="AG14" s="69">
        <v>1.7310129999999999</v>
      </c>
      <c r="AH14" s="68">
        <v>49.600960000000001</v>
      </c>
      <c r="AI14" s="68">
        <v>49.600960000000001</v>
      </c>
      <c r="AJ14" s="69">
        <v>0</v>
      </c>
      <c r="AK14" s="69">
        <v>0</v>
      </c>
      <c r="AL14" s="68">
        <v>8.1435080000000006</v>
      </c>
      <c r="AM14" s="68">
        <v>8.1435080000000006</v>
      </c>
      <c r="AN14" s="66">
        <f>VLOOKUP($A14,Instr_2024_A!$A$8:$R$131,Instr_2024_A!$M$6,FALSE)*IF(VLOOKUP($A14,Instr_2024_A!$A$8:$R$131,Instr_2024_A!$O$6,FALSE)="EUR",1,IF(VLOOKUP($A14,Instr_2024_A!$A$8:$R$131,Instr_2024_A!$O$6,FALSE)="GBP",1/Instr_2024_A!$M$126,IF(VLOOKUP($A14,Instr_2024_A!$A$8:$R$131,Instr_2024_A!$O$6,FALSE)="USD",1/Instr_2024_A!$M$127,0)))</f>
        <v>0.74670000000000003</v>
      </c>
      <c r="AO14" s="66">
        <f>VLOOKUP($A14,Instr_2024_A!$A$8:$R$131,Instr_2024_A!$N$6,FALSE)*IF(VLOOKUP($A14,Instr_2024_A!$A$8:$R$131,Instr_2024_A!$O$6,FALSE)="EUR",1,IF(VLOOKUP($A14,Instr_2024_A!$A$8:$R$131,Instr_2024_A!$O$6,FALSE)="GBP",1/Instr_2024_A!$N$126,IF(VLOOKUP($A14,Instr_2024_A!$A$8:$R$131,Instr_2024_A!$O$6,FALSE)="USD",1/Instr_2024_A!$N$127,0)))</f>
        <v>0.74670000000000003</v>
      </c>
    </row>
    <row r="15" spans="1:41" ht="13.35" customHeight="1" x14ac:dyDescent="0.25">
      <c r="A15" s="63" t="s">
        <v>137</v>
      </c>
      <c r="B15" s="64">
        <v>17.099322000000001</v>
      </c>
      <c r="C15" s="64">
        <v>111.598781</v>
      </c>
      <c r="D15" s="64">
        <v>25.575254000000001</v>
      </c>
      <c r="E15" s="64">
        <v>1.094319</v>
      </c>
      <c r="F15" s="64">
        <v>2.801415</v>
      </c>
      <c r="G15" s="64">
        <v>2.0903079999999998</v>
      </c>
      <c r="H15" s="64">
        <v>0.93917799999999996</v>
      </c>
      <c r="I15" s="64">
        <v>22.468406999999999</v>
      </c>
      <c r="J15" s="64">
        <v>72.159115</v>
      </c>
      <c r="K15" s="64">
        <v>0</v>
      </c>
      <c r="L15" s="65">
        <v>0</v>
      </c>
      <c r="M15" s="65">
        <v>0</v>
      </c>
      <c r="N15" s="66">
        <v>0</v>
      </c>
      <c r="O15" s="66">
        <v>0</v>
      </c>
      <c r="P15" s="67">
        <v>0</v>
      </c>
      <c r="Q15" s="67">
        <v>0</v>
      </c>
      <c r="R15" s="68">
        <v>17.099322000000001</v>
      </c>
      <c r="S15" s="68">
        <v>17.099322000000001</v>
      </c>
      <c r="T15" s="69">
        <v>25.575254000000001</v>
      </c>
      <c r="U15" s="69">
        <v>25.575254000000001</v>
      </c>
      <c r="V15" s="68">
        <v>0.93917799999999996</v>
      </c>
      <c r="W15" s="68">
        <v>0.93917799999999996</v>
      </c>
      <c r="X15" s="69">
        <v>72.159115</v>
      </c>
      <c r="Y15" s="69">
        <v>72.159115</v>
      </c>
      <c r="Z15" s="68">
        <v>0</v>
      </c>
      <c r="AA15" s="68">
        <v>0</v>
      </c>
      <c r="AB15" s="69">
        <v>17.099322000000001</v>
      </c>
      <c r="AC15" s="69">
        <v>17.099322000000001</v>
      </c>
      <c r="AD15" s="68">
        <v>25.575254000000001</v>
      </c>
      <c r="AE15" s="68">
        <v>25.575254000000001</v>
      </c>
      <c r="AF15" s="69">
        <v>0.93917799999999996</v>
      </c>
      <c r="AG15" s="69">
        <v>0.93917799999999996</v>
      </c>
      <c r="AH15" s="68">
        <v>72.159115</v>
      </c>
      <c r="AI15" s="68">
        <v>72.159115</v>
      </c>
      <c r="AJ15" s="69">
        <v>0</v>
      </c>
      <c r="AK15" s="69">
        <v>0</v>
      </c>
      <c r="AL15" s="68">
        <v>17.099322000000001</v>
      </c>
      <c r="AM15" s="68">
        <v>17.099322000000001</v>
      </c>
      <c r="AN15" s="66">
        <f>VLOOKUP($A15,Instr_2024_A!$A$8:$R$131,Instr_2024_A!$M$6,FALSE)*IF(VLOOKUP($A15,Instr_2024_A!$A$8:$R$131,Instr_2024_A!$O$6,FALSE)="EUR",1,IF(VLOOKUP($A15,Instr_2024_A!$A$8:$R$131,Instr_2024_A!$O$6,FALSE)="GBP",1/Instr_2024_A!$M$126,IF(VLOOKUP($A15,Instr_2024_A!$A$8:$R$131,Instr_2024_A!$O$6,FALSE)="USD",1/Instr_2024_A!$M$127,0)))</f>
        <v>0.51326899999999998</v>
      </c>
      <c r="AO15" s="66">
        <f>VLOOKUP($A15,Instr_2024_A!$A$8:$R$131,Instr_2024_A!$N$6,FALSE)*IF(VLOOKUP($A15,Instr_2024_A!$A$8:$R$131,Instr_2024_A!$O$6,FALSE)="EUR",1,IF(VLOOKUP($A15,Instr_2024_A!$A$8:$R$131,Instr_2024_A!$O$6,FALSE)="GBP",1/Instr_2024_A!$N$126,IF(VLOOKUP($A15,Instr_2024_A!$A$8:$R$131,Instr_2024_A!$O$6,FALSE)="USD",1/Instr_2024_A!$N$127,0)))</f>
        <v>0.51326899999999998</v>
      </c>
    </row>
    <row r="16" spans="1:41" ht="13.35" customHeight="1" x14ac:dyDescent="0.25">
      <c r="A16" s="63" t="s">
        <v>138</v>
      </c>
      <c r="B16" s="64">
        <v>24.116712</v>
      </c>
      <c r="C16" s="64">
        <v>8.7349589999999999</v>
      </c>
      <c r="D16" s="64">
        <v>58.806995999999998</v>
      </c>
      <c r="E16" s="64">
        <v>4.5967719999999996</v>
      </c>
      <c r="F16" s="64">
        <v>4.4138260000000002</v>
      </c>
      <c r="G16" s="64">
        <v>39.526899999999998</v>
      </c>
      <c r="H16" s="64">
        <v>7.060257</v>
      </c>
      <c r="I16" s="64">
        <v>15.267319000000001</v>
      </c>
      <c r="J16" s="64">
        <v>41.128957</v>
      </c>
      <c r="K16" s="64">
        <v>0</v>
      </c>
      <c r="L16" s="65">
        <v>0</v>
      </c>
      <c r="M16" s="65">
        <v>0</v>
      </c>
      <c r="N16" s="66">
        <v>0</v>
      </c>
      <c r="O16" s="66">
        <v>0</v>
      </c>
      <c r="P16" s="67">
        <v>0</v>
      </c>
      <c r="Q16" s="67">
        <v>0</v>
      </c>
      <c r="R16" s="68">
        <v>24.116712</v>
      </c>
      <c r="S16" s="68">
        <v>24.116712</v>
      </c>
      <c r="T16" s="69">
        <v>58.806995999999998</v>
      </c>
      <c r="U16" s="69">
        <v>58.806995999999998</v>
      </c>
      <c r="V16" s="68">
        <v>7.060257</v>
      </c>
      <c r="W16" s="68">
        <v>7.060257</v>
      </c>
      <c r="X16" s="69">
        <v>41.128957</v>
      </c>
      <c r="Y16" s="69">
        <v>41.128957</v>
      </c>
      <c r="Z16" s="68">
        <v>0</v>
      </c>
      <c r="AA16" s="68">
        <v>0</v>
      </c>
      <c r="AB16" s="69">
        <v>24.116712</v>
      </c>
      <c r="AC16" s="69">
        <v>24.116712</v>
      </c>
      <c r="AD16" s="68">
        <v>58.806995999999998</v>
      </c>
      <c r="AE16" s="68">
        <v>58.806995999999998</v>
      </c>
      <c r="AF16" s="69">
        <v>7.060257</v>
      </c>
      <c r="AG16" s="69">
        <v>7.060257</v>
      </c>
      <c r="AH16" s="68">
        <v>41.128957</v>
      </c>
      <c r="AI16" s="68">
        <v>41.128957</v>
      </c>
      <c r="AJ16" s="69">
        <v>0</v>
      </c>
      <c r="AK16" s="69">
        <v>0</v>
      </c>
      <c r="AL16" s="68">
        <v>24.116712</v>
      </c>
      <c r="AM16" s="68">
        <v>24.116712</v>
      </c>
      <c r="AN16" s="66">
        <f>VLOOKUP($A16,Instr_2024_A!$A$8:$R$131,Instr_2024_A!$M$6,FALSE)*IF(VLOOKUP($A16,Instr_2024_A!$A$8:$R$131,Instr_2024_A!$O$6,FALSE)="EUR",1,IF(VLOOKUP($A16,Instr_2024_A!$A$8:$R$131,Instr_2024_A!$O$6,FALSE)="GBP",1/Instr_2024_A!$M$126,IF(VLOOKUP($A16,Instr_2024_A!$A$8:$R$131,Instr_2024_A!$O$6,FALSE)="USD",1/Instr_2024_A!$M$127,0)))</f>
        <v>0.90051000000000003</v>
      </c>
      <c r="AO16" s="66">
        <f>VLOOKUP($A16,Instr_2024_A!$A$8:$R$131,Instr_2024_A!$N$6,FALSE)*IF(VLOOKUP($A16,Instr_2024_A!$A$8:$R$131,Instr_2024_A!$O$6,FALSE)="EUR",1,IF(VLOOKUP($A16,Instr_2024_A!$A$8:$R$131,Instr_2024_A!$O$6,FALSE)="GBP",1/Instr_2024_A!$N$126,IF(VLOOKUP($A16,Instr_2024_A!$A$8:$R$131,Instr_2024_A!$O$6,FALSE)="USD",1/Instr_2024_A!$N$127,0)))</f>
        <v>0.90051000000000003</v>
      </c>
    </row>
    <row r="17" spans="1:41" ht="13.35" customHeight="1" x14ac:dyDescent="0.25">
      <c r="A17" s="63" t="s">
        <v>139</v>
      </c>
      <c r="B17" s="64">
        <v>25.684000999999999</v>
      </c>
      <c r="C17" s="64">
        <v>14.655298999999999</v>
      </c>
      <c r="D17" s="64">
        <v>69.850216000000003</v>
      </c>
      <c r="E17" s="64">
        <v>1.4206589999999999</v>
      </c>
      <c r="F17" s="64">
        <v>4.7116639999999999</v>
      </c>
      <c r="G17" s="64">
        <v>10.036348</v>
      </c>
      <c r="H17" s="64">
        <v>1.4199189999999999</v>
      </c>
      <c r="I17" s="64">
        <v>76.172658999999996</v>
      </c>
      <c r="J17" s="64">
        <v>46.789811999999998</v>
      </c>
      <c r="K17" s="64">
        <v>0</v>
      </c>
      <c r="L17" s="65">
        <v>0</v>
      </c>
      <c r="M17" s="65">
        <v>0</v>
      </c>
      <c r="N17" s="66">
        <v>0</v>
      </c>
      <c r="O17" s="66">
        <v>0</v>
      </c>
      <c r="P17" s="67">
        <v>0</v>
      </c>
      <c r="Q17" s="67">
        <v>0</v>
      </c>
      <c r="R17" s="68">
        <v>25.684000999999999</v>
      </c>
      <c r="S17" s="68">
        <v>25.684000999999999</v>
      </c>
      <c r="T17" s="69">
        <v>69.850216000000003</v>
      </c>
      <c r="U17" s="69">
        <v>69.850216000000003</v>
      </c>
      <c r="V17" s="68">
        <v>1.4199189999999999</v>
      </c>
      <c r="W17" s="68">
        <v>1.4199189999999999</v>
      </c>
      <c r="X17" s="69">
        <v>46.789811999999998</v>
      </c>
      <c r="Y17" s="69">
        <v>46.789811999999998</v>
      </c>
      <c r="Z17" s="68">
        <v>0</v>
      </c>
      <c r="AA17" s="68">
        <v>0</v>
      </c>
      <c r="AB17" s="69">
        <v>25.684000999999999</v>
      </c>
      <c r="AC17" s="69">
        <v>25.684000999999999</v>
      </c>
      <c r="AD17" s="68">
        <v>69.850216000000003</v>
      </c>
      <c r="AE17" s="68">
        <v>69.850216000000003</v>
      </c>
      <c r="AF17" s="69">
        <v>1.4199189999999999</v>
      </c>
      <c r="AG17" s="69">
        <v>1.4199189999999999</v>
      </c>
      <c r="AH17" s="68">
        <v>46.789811999999998</v>
      </c>
      <c r="AI17" s="68">
        <v>46.789811999999998</v>
      </c>
      <c r="AJ17" s="69">
        <v>0</v>
      </c>
      <c r="AK17" s="69">
        <v>0</v>
      </c>
      <c r="AL17" s="68">
        <v>25.684000999999999</v>
      </c>
      <c r="AM17" s="68">
        <v>25.684000999999999</v>
      </c>
      <c r="AN17" s="66">
        <f>VLOOKUP($A17,Instr_2024_A!$A$8:$R$131,Instr_2024_A!$M$6,FALSE)*IF(VLOOKUP($A17,Instr_2024_A!$A$8:$R$131,Instr_2024_A!$O$6,FALSE)="EUR",1,IF(VLOOKUP($A17,Instr_2024_A!$A$8:$R$131,Instr_2024_A!$O$6,FALSE)="GBP",1/Instr_2024_A!$M$126,IF(VLOOKUP($A17,Instr_2024_A!$A$8:$R$131,Instr_2024_A!$O$6,FALSE)="USD",1/Instr_2024_A!$M$127,0)))</f>
        <v>0.79156199999999999</v>
      </c>
      <c r="AO17" s="66">
        <f>VLOOKUP($A17,Instr_2024_A!$A$8:$R$131,Instr_2024_A!$N$6,FALSE)*IF(VLOOKUP($A17,Instr_2024_A!$A$8:$R$131,Instr_2024_A!$O$6,FALSE)="EUR",1,IF(VLOOKUP($A17,Instr_2024_A!$A$8:$R$131,Instr_2024_A!$O$6,FALSE)="GBP",1/Instr_2024_A!$N$126,IF(VLOOKUP($A17,Instr_2024_A!$A$8:$R$131,Instr_2024_A!$O$6,FALSE)="USD",1/Instr_2024_A!$N$127,0)))</f>
        <v>0.79156199999999999</v>
      </c>
    </row>
    <row r="18" spans="1:41" ht="13.35" customHeight="1" x14ac:dyDescent="0.25">
      <c r="A18" s="63" t="s">
        <v>140</v>
      </c>
      <c r="B18" s="64">
        <v>22.261282000000001</v>
      </c>
      <c r="C18" s="64">
        <v>2.3579789999999998</v>
      </c>
      <c r="D18" s="64">
        <v>53.006777</v>
      </c>
      <c r="E18" s="64">
        <v>0.358288</v>
      </c>
      <c r="F18" s="64">
        <v>1.5917859999999999</v>
      </c>
      <c r="G18" s="64">
        <v>5.6099059999999996</v>
      </c>
      <c r="H18" s="64">
        <v>1.748828</v>
      </c>
      <c r="I18" s="64">
        <v>74.778869999999998</v>
      </c>
      <c r="J18" s="64">
        <v>61.451861999999998</v>
      </c>
      <c r="K18" s="64">
        <v>0</v>
      </c>
      <c r="L18" s="65">
        <v>0</v>
      </c>
      <c r="M18" s="65">
        <v>0</v>
      </c>
      <c r="N18" s="66">
        <v>0</v>
      </c>
      <c r="O18" s="66">
        <v>0</v>
      </c>
      <c r="P18" s="67">
        <v>0</v>
      </c>
      <c r="Q18" s="67">
        <v>0</v>
      </c>
      <c r="R18" s="68">
        <v>22.261282000000001</v>
      </c>
      <c r="S18" s="68">
        <v>22.261282000000001</v>
      </c>
      <c r="T18" s="69">
        <v>53.006777</v>
      </c>
      <c r="U18" s="69">
        <v>53.006777</v>
      </c>
      <c r="V18" s="68">
        <v>1.748828</v>
      </c>
      <c r="W18" s="68">
        <v>1.748828</v>
      </c>
      <c r="X18" s="69">
        <v>61.451861999999998</v>
      </c>
      <c r="Y18" s="69">
        <v>61.451861999999998</v>
      </c>
      <c r="Z18" s="68">
        <v>0</v>
      </c>
      <c r="AA18" s="68">
        <v>0</v>
      </c>
      <c r="AB18" s="69">
        <v>22.261282000000001</v>
      </c>
      <c r="AC18" s="69">
        <v>22.261282000000001</v>
      </c>
      <c r="AD18" s="68">
        <v>53.006777</v>
      </c>
      <c r="AE18" s="68">
        <v>53.006777</v>
      </c>
      <c r="AF18" s="69">
        <v>1.748828</v>
      </c>
      <c r="AG18" s="69">
        <v>1.748828</v>
      </c>
      <c r="AH18" s="68">
        <v>61.451861999999998</v>
      </c>
      <c r="AI18" s="68">
        <v>61.451861999999998</v>
      </c>
      <c r="AJ18" s="69">
        <v>0</v>
      </c>
      <c r="AK18" s="69">
        <v>0</v>
      </c>
      <c r="AL18" s="68">
        <v>22.261282000000001</v>
      </c>
      <c r="AM18" s="68">
        <v>22.261282000000001</v>
      </c>
      <c r="AN18" s="66">
        <f>VLOOKUP($A18,Instr_2024_A!$A$8:$R$131,Instr_2024_A!$M$6,FALSE)*IF(VLOOKUP($A18,Instr_2024_A!$A$8:$R$131,Instr_2024_A!$O$6,FALSE)="EUR",1,IF(VLOOKUP($A18,Instr_2024_A!$A$8:$R$131,Instr_2024_A!$O$6,FALSE)="GBP",1/Instr_2024_A!$M$126,IF(VLOOKUP($A18,Instr_2024_A!$A$8:$R$131,Instr_2024_A!$O$6,FALSE)="USD",1/Instr_2024_A!$M$127,0)))</f>
        <v>0.60270000000000001</v>
      </c>
      <c r="AO18" s="66">
        <f>VLOOKUP($A18,Instr_2024_A!$A$8:$R$131,Instr_2024_A!$N$6,FALSE)*IF(VLOOKUP($A18,Instr_2024_A!$A$8:$R$131,Instr_2024_A!$O$6,FALSE)="EUR",1,IF(VLOOKUP($A18,Instr_2024_A!$A$8:$R$131,Instr_2024_A!$O$6,FALSE)="GBP",1/Instr_2024_A!$N$126,IF(VLOOKUP($A18,Instr_2024_A!$A$8:$R$131,Instr_2024_A!$O$6,FALSE)="USD",1/Instr_2024_A!$N$127,0)))</f>
        <v>0.60270000000000001</v>
      </c>
    </row>
    <row r="19" spans="1:41" ht="13.35" customHeight="1" x14ac:dyDescent="0.25">
      <c r="A19" s="63" t="s">
        <v>141</v>
      </c>
      <c r="B19" s="64">
        <v>26.689181999999999</v>
      </c>
      <c r="C19" s="64">
        <v>9.7604640000000007</v>
      </c>
      <c r="D19" s="64">
        <v>6.1407069999999999</v>
      </c>
      <c r="E19" s="64">
        <v>273.803605</v>
      </c>
      <c r="F19" s="64">
        <v>14.545869</v>
      </c>
      <c r="G19" s="64">
        <v>32.688558999999998</v>
      </c>
      <c r="H19" s="64">
        <v>20.469014000000001</v>
      </c>
      <c r="I19" s="64">
        <v>8.5796890000000001</v>
      </c>
      <c r="J19" s="64">
        <v>41.961277000000003</v>
      </c>
      <c r="K19" s="64">
        <v>0</v>
      </c>
      <c r="L19" s="65">
        <v>0</v>
      </c>
      <c r="M19" s="65">
        <v>0</v>
      </c>
      <c r="N19" s="66">
        <v>0</v>
      </c>
      <c r="O19" s="66">
        <v>0</v>
      </c>
      <c r="P19" s="67">
        <v>0</v>
      </c>
      <c r="Q19" s="67">
        <v>0</v>
      </c>
      <c r="R19" s="68">
        <v>26.689181999999999</v>
      </c>
      <c r="S19" s="68">
        <v>26.689181999999999</v>
      </c>
      <c r="T19" s="69">
        <v>6.1407069999999999</v>
      </c>
      <c r="U19" s="69">
        <v>6.1407069999999999</v>
      </c>
      <c r="V19" s="68">
        <v>20.469014000000001</v>
      </c>
      <c r="W19" s="68">
        <v>20.469014000000001</v>
      </c>
      <c r="X19" s="69">
        <v>41.961277000000003</v>
      </c>
      <c r="Y19" s="69">
        <v>41.961277000000003</v>
      </c>
      <c r="Z19" s="68">
        <v>0</v>
      </c>
      <c r="AA19" s="68">
        <v>0</v>
      </c>
      <c r="AB19" s="69">
        <v>26.689181999999999</v>
      </c>
      <c r="AC19" s="69">
        <v>26.689181999999999</v>
      </c>
      <c r="AD19" s="68">
        <v>6.1407069999999999</v>
      </c>
      <c r="AE19" s="68">
        <v>6.1407069999999999</v>
      </c>
      <c r="AF19" s="69">
        <v>20.469014000000001</v>
      </c>
      <c r="AG19" s="69">
        <v>20.469014000000001</v>
      </c>
      <c r="AH19" s="68">
        <v>41.961277000000003</v>
      </c>
      <c r="AI19" s="68">
        <v>41.961277000000003</v>
      </c>
      <c r="AJ19" s="69">
        <v>0</v>
      </c>
      <c r="AK19" s="69">
        <v>0</v>
      </c>
      <c r="AL19" s="68">
        <v>26.689181999999999</v>
      </c>
      <c r="AM19" s="68">
        <v>26.689181999999999</v>
      </c>
      <c r="AN19" s="66">
        <f>VLOOKUP($A19,Instr_2024_A!$A$8:$R$131,Instr_2024_A!$M$6,FALSE)*IF(VLOOKUP($A19,Instr_2024_A!$A$8:$R$131,Instr_2024_A!$O$6,FALSE)="EUR",1,IF(VLOOKUP($A19,Instr_2024_A!$A$8:$R$131,Instr_2024_A!$O$6,FALSE)="GBP",1/Instr_2024_A!$M$126,IF(VLOOKUP($A19,Instr_2024_A!$A$8:$R$131,Instr_2024_A!$O$6,FALSE)="USD",1/Instr_2024_A!$M$127,0)))</f>
        <v>0.88264799999999999</v>
      </c>
      <c r="AO19" s="66">
        <f>VLOOKUP($A19,Instr_2024_A!$A$8:$R$131,Instr_2024_A!$N$6,FALSE)*IF(VLOOKUP($A19,Instr_2024_A!$A$8:$R$131,Instr_2024_A!$O$6,FALSE)="EUR",1,IF(VLOOKUP($A19,Instr_2024_A!$A$8:$R$131,Instr_2024_A!$O$6,FALSE)="GBP",1/Instr_2024_A!$N$126,IF(VLOOKUP($A19,Instr_2024_A!$A$8:$R$131,Instr_2024_A!$O$6,FALSE)="USD",1/Instr_2024_A!$N$127,0)))</f>
        <v>0.88264799999999999</v>
      </c>
    </row>
    <row r="20" spans="1:41" ht="13.35" customHeight="1" x14ac:dyDescent="0.25">
      <c r="A20" s="63" t="s">
        <v>142</v>
      </c>
      <c r="B20" s="64">
        <v>11.586527</v>
      </c>
      <c r="C20" s="64">
        <v>7.1570809999999998</v>
      </c>
      <c r="D20" s="64">
        <v>10.038636</v>
      </c>
      <c r="E20" s="64">
        <v>280.48058900000001</v>
      </c>
      <c r="F20" s="64">
        <v>11.565307000000001</v>
      </c>
      <c r="G20" s="64">
        <v>0</v>
      </c>
      <c r="H20" s="64">
        <v>11.610139999999999</v>
      </c>
      <c r="I20" s="64">
        <v>1.8277429999999999</v>
      </c>
      <c r="J20" s="64">
        <v>49.765044000000003</v>
      </c>
      <c r="K20" s="64">
        <v>0</v>
      </c>
      <c r="L20" s="65">
        <v>0</v>
      </c>
      <c r="M20" s="65">
        <v>0</v>
      </c>
      <c r="N20" s="66">
        <v>0</v>
      </c>
      <c r="O20" s="66">
        <v>0</v>
      </c>
      <c r="P20" s="67">
        <v>0</v>
      </c>
      <c r="Q20" s="67">
        <v>0</v>
      </c>
      <c r="R20" s="68">
        <v>11.586527</v>
      </c>
      <c r="S20" s="68">
        <v>11.586527</v>
      </c>
      <c r="T20" s="69">
        <v>10.038636</v>
      </c>
      <c r="U20" s="69">
        <v>10.038636</v>
      </c>
      <c r="V20" s="68">
        <v>11.610139999999999</v>
      </c>
      <c r="W20" s="68">
        <v>11.610139999999999</v>
      </c>
      <c r="X20" s="69">
        <v>49.765044000000003</v>
      </c>
      <c r="Y20" s="69">
        <v>49.765044000000003</v>
      </c>
      <c r="Z20" s="68">
        <v>0</v>
      </c>
      <c r="AA20" s="68">
        <v>0</v>
      </c>
      <c r="AB20" s="69">
        <v>11.586527</v>
      </c>
      <c r="AC20" s="69">
        <v>11.586527</v>
      </c>
      <c r="AD20" s="68">
        <v>10.038636</v>
      </c>
      <c r="AE20" s="68">
        <v>10.038636</v>
      </c>
      <c r="AF20" s="69">
        <v>11.610139999999999</v>
      </c>
      <c r="AG20" s="69">
        <v>11.610139999999999</v>
      </c>
      <c r="AH20" s="68">
        <v>49.765044000000003</v>
      </c>
      <c r="AI20" s="68">
        <v>49.765044000000003</v>
      </c>
      <c r="AJ20" s="69">
        <v>0</v>
      </c>
      <c r="AK20" s="69">
        <v>0</v>
      </c>
      <c r="AL20" s="68">
        <v>11.586527</v>
      </c>
      <c r="AM20" s="68">
        <v>11.586527</v>
      </c>
      <c r="AN20" s="66">
        <f>VLOOKUP($A20,Instr_2024_A!$A$8:$R$131,Instr_2024_A!$M$6,FALSE)*IF(VLOOKUP($A20,Instr_2024_A!$A$8:$R$131,Instr_2024_A!$O$6,FALSE)="EUR",1,IF(VLOOKUP($A20,Instr_2024_A!$A$8:$R$131,Instr_2024_A!$O$6,FALSE)="GBP",1/Instr_2024_A!$M$126,IF(VLOOKUP($A20,Instr_2024_A!$A$8:$R$131,Instr_2024_A!$O$6,FALSE)="USD",1/Instr_2024_A!$M$127,0)))</f>
        <v>0.74423799999999996</v>
      </c>
      <c r="AO20" s="66">
        <f>VLOOKUP($A20,Instr_2024_A!$A$8:$R$131,Instr_2024_A!$N$6,FALSE)*IF(VLOOKUP($A20,Instr_2024_A!$A$8:$R$131,Instr_2024_A!$O$6,FALSE)="EUR",1,IF(VLOOKUP($A20,Instr_2024_A!$A$8:$R$131,Instr_2024_A!$O$6,FALSE)="GBP",1/Instr_2024_A!$N$126,IF(VLOOKUP($A20,Instr_2024_A!$A$8:$R$131,Instr_2024_A!$O$6,FALSE)="USD",1/Instr_2024_A!$N$127,0)))</f>
        <v>0.74423799999999996</v>
      </c>
    </row>
    <row r="21" spans="1:41" ht="13.35" customHeight="1" x14ac:dyDescent="0.25">
      <c r="A21" s="63" t="s">
        <v>143</v>
      </c>
      <c r="B21" s="64">
        <v>15.288626000000001</v>
      </c>
      <c r="C21" s="64">
        <v>10.988094</v>
      </c>
      <c r="D21" s="64">
        <v>9.7939120000000006</v>
      </c>
      <c r="E21" s="64">
        <v>140.74129300000001</v>
      </c>
      <c r="F21" s="64">
        <v>5.5850879999999998</v>
      </c>
      <c r="G21" s="64">
        <v>0</v>
      </c>
      <c r="H21" s="64">
        <v>7.4418949999999997</v>
      </c>
      <c r="I21" s="64">
        <v>9.8386680000000002</v>
      </c>
      <c r="J21" s="64">
        <v>73.397351</v>
      </c>
      <c r="K21" s="64">
        <v>0</v>
      </c>
      <c r="L21" s="65">
        <v>0</v>
      </c>
      <c r="M21" s="65">
        <v>0</v>
      </c>
      <c r="N21" s="66">
        <v>0</v>
      </c>
      <c r="O21" s="66">
        <v>0</v>
      </c>
      <c r="P21" s="67">
        <v>0</v>
      </c>
      <c r="Q21" s="67">
        <v>0</v>
      </c>
      <c r="R21" s="68">
        <v>15.288626000000001</v>
      </c>
      <c r="S21" s="68">
        <v>15.288626000000001</v>
      </c>
      <c r="T21" s="69">
        <v>9.7939120000000006</v>
      </c>
      <c r="U21" s="69">
        <v>9.7939120000000006</v>
      </c>
      <c r="V21" s="68">
        <v>7.4418949999999997</v>
      </c>
      <c r="W21" s="68">
        <v>7.4418949999999997</v>
      </c>
      <c r="X21" s="69">
        <v>73.397351</v>
      </c>
      <c r="Y21" s="69">
        <v>73.397351</v>
      </c>
      <c r="Z21" s="68">
        <v>0</v>
      </c>
      <c r="AA21" s="68">
        <v>0</v>
      </c>
      <c r="AB21" s="69">
        <v>15.288626000000001</v>
      </c>
      <c r="AC21" s="69">
        <v>15.288626000000001</v>
      </c>
      <c r="AD21" s="68">
        <v>9.7939120000000006</v>
      </c>
      <c r="AE21" s="68">
        <v>9.7939120000000006</v>
      </c>
      <c r="AF21" s="69">
        <v>7.4418949999999997</v>
      </c>
      <c r="AG21" s="69">
        <v>7.4418949999999997</v>
      </c>
      <c r="AH21" s="68">
        <v>73.397351</v>
      </c>
      <c r="AI21" s="68">
        <v>73.397351</v>
      </c>
      <c r="AJ21" s="69">
        <v>0</v>
      </c>
      <c r="AK21" s="69">
        <v>0</v>
      </c>
      <c r="AL21" s="68">
        <v>15.288626000000001</v>
      </c>
      <c r="AM21" s="68">
        <v>15.288626000000001</v>
      </c>
      <c r="AN21" s="66">
        <f>VLOOKUP($A21,Instr_2024_A!$A$8:$R$131,Instr_2024_A!$M$6,FALSE)*IF(VLOOKUP($A21,Instr_2024_A!$A$8:$R$131,Instr_2024_A!$O$6,FALSE)="EUR",1,IF(VLOOKUP($A21,Instr_2024_A!$A$8:$R$131,Instr_2024_A!$O$6,FALSE)="GBP",1/Instr_2024_A!$M$126,IF(VLOOKUP($A21,Instr_2024_A!$A$8:$R$131,Instr_2024_A!$O$6,FALSE)="USD",1/Instr_2024_A!$M$127,0)))</f>
        <v>0.50461</v>
      </c>
      <c r="AO21" s="66">
        <f>VLOOKUP($A21,Instr_2024_A!$A$8:$R$131,Instr_2024_A!$N$6,FALSE)*IF(VLOOKUP($A21,Instr_2024_A!$A$8:$R$131,Instr_2024_A!$O$6,FALSE)="EUR",1,IF(VLOOKUP($A21,Instr_2024_A!$A$8:$R$131,Instr_2024_A!$O$6,FALSE)="GBP",1/Instr_2024_A!$N$126,IF(VLOOKUP($A21,Instr_2024_A!$A$8:$R$131,Instr_2024_A!$O$6,FALSE)="USD",1/Instr_2024_A!$N$127,0)))</f>
        <v>0.50461</v>
      </c>
    </row>
    <row r="22" spans="1:41" ht="13.35" customHeight="1" x14ac:dyDescent="0.25">
      <c r="A22" s="63" t="s">
        <v>144</v>
      </c>
      <c r="B22" s="64">
        <v>61.002701999999999</v>
      </c>
      <c r="C22" s="64">
        <v>12.299338000000001</v>
      </c>
      <c r="D22" s="64">
        <v>5.26905</v>
      </c>
      <c r="E22" s="64">
        <v>4.5127110000000004</v>
      </c>
      <c r="F22" s="64">
        <v>160.46471700000001</v>
      </c>
      <c r="G22" s="64">
        <v>35.685429999999997</v>
      </c>
      <c r="H22" s="64">
        <v>7.1063390000000002</v>
      </c>
      <c r="I22" s="64">
        <v>10.133065999999999</v>
      </c>
      <c r="J22" s="64">
        <v>42.193024999999999</v>
      </c>
      <c r="K22" s="64">
        <v>0</v>
      </c>
      <c r="L22" s="65">
        <v>0</v>
      </c>
      <c r="M22" s="65">
        <v>0</v>
      </c>
      <c r="N22" s="66">
        <v>0</v>
      </c>
      <c r="O22" s="66">
        <v>0</v>
      </c>
      <c r="P22" s="67">
        <v>0</v>
      </c>
      <c r="Q22" s="67">
        <v>0</v>
      </c>
      <c r="R22" s="68">
        <v>61.002701999999999</v>
      </c>
      <c r="S22" s="68">
        <v>61.002701999999999</v>
      </c>
      <c r="T22" s="69">
        <v>5.26905</v>
      </c>
      <c r="U22" s="69">
        <v>5.26905</v>
      </c>
      <c r="V22" s="68">
        <v>7.1063390000000002</v>
      </c>
      <c r="W22" s="68">
        <v>7.1063390000000002</v>
      </c>
      <c r="X22" s="69">
        <v>42.193024999999999</v>
      </c>
      <c r="Y22" s="69">
        <v>42.193024999999999</v>
      </c>
      <c r="Z22" s="68">
        <v>0</v>
      </c>
      <c r="AA22" s="68">
        <v>0</v>
      </c>
      <c r="AB22" s="69">
        <v>61.002701999999999</v>
      </c>
      <c r="AC22" s="69">
        <v>61.002701999999999</v>
      </c>
      <c r="AD22" s="68">
        <v>5.26905</v>
      </c>
      <c r="AE22" s="68">
        <v>5.26905</v>
      </c>
      <c r="AF22" s="69">
        <v>7.1063390000000002</v>
      </c>
      <c r="AG22" s="69">
        <v>7.1063390000000002</v>
      </c>
      <c r="AH22" s="68">
        <v>42.193024999999999</v>
      </c>
      <c r="AI22" s="68">
        <v>42.193024999999999</v>
      </c>
      <c r="AJ22" s="69">
        <v>0</v>
      </c>
      <c r="AK22" s="69">
        <v>0</v>
      </c>
      <c r="AL22" s="68">
        <v>61.002701999999999</v>
      </c>
      <c r="AM22" s="68">
        <v>61.002701999999999</v>
      </c>
      <c r="AN22" s="66">
        <f>VLOOKUP($A22,Instr_2024_A!$A$8:$R$131,Instr_2024_A!$M$6,FALSE)*IF(VLOOKUP($A22,Instr_2024_A!$A$8:$R$131,Instr_2024_A!$O$6,FALSE)="EUR",1,IF(VLOOKUP($A22,Instr_2024_A!$A$8:$R$131,Instr_2024_A!$O$6,FALSE)="GBP",1/Instr_2024_A!$M$126,IF(VLOOKUP($A22,Instr_2024_A!$A$8:$R$131,Instr_2024_A!$O$6,FALSE)="USD",1/Instr_2024_A!$M$127,0)))</f>
        <v>0.87780000000000002</v>
      </c>
      <c r="AO22" s="66">
        <f>VLOOKUP($A22,Instr_2024_A!$A$8:$R$131,Instr_2024_A!$N$6,FALSE)*IF(VLOOKUP($A22,Instr_2024_A!$A$8:$R$131,Instr_2024_A!$O$6,FALSE)="EUR",1,IF(VLOOKUP($A22,Instr_2024_A!$A$8:$R$131,Instr_2024_A!$O$6,FALSE)="GBP",1/Instr_2024_A!$N$126,IF(VLOOKUP($A22,Instr_2024_A!$A$8:$R$131,Instr_2024_A!$O$6,FALSE)="USD",1/Instr_2024_A!$N$127,0)))</f>
        <v>0.87780000000000002</v>
      </c>
    </row>
    <row r="23" spans="1:41" ht="13.35" customHeight="1" x14ac:dyDescent="0.25">
      <c r="A23" s="63" t="s">
        <v>145</v>
      </c>
      <c r="B23" s="64">
        <v>63.992274999999999</v>
      </c>
      <c r="C23" s="64">
        <v>52.022548999999998</v>
      </c>
      <c r="D23" s="64">
        <v>15.676205</v>
      </c>
      <c r="E23" s="64">
        <v>1.525884</v>
      </c>
      <c r="F23" s="64">
        <v>160.40685400000001</v>
      </c>
      <c r="G23" s="64">
        <v>15.978434999999999</v>
      </c>
      <c r="H23" s="64">
        <v>2.55308</v>
      </c>
      <c r="I23" s="64">
        <v>11.329079999999999</v>
      </c>
      <c r="J23" s="64">
        <v>50.680889999999998</v>
      </c>
      <c r="K23" s="64">
        <v>0</v>
      </c>
      <c r="L23" s="65">
        <v>0</v>
      </c>
      <c r="M23" s="65">
        <v>0</v>
      </c>
      <c r="N23" s="66">
        <v>0</v>
      </c>
      <c r="O23" s="66">
        <v>0</v>
      </c>
      <c r="P23" s="67">
        <v>0</v>
      </c>
      <c r="Q23" s="67">
        <v>0</v>
      </c>
      <c r="R23" s="68">
        <v>63.992274999999999</v>
      </c>
      <c r="S23" s="68">
        <v>63.992274999999999</v>
      </c>
      <c r="T23" s="69">
        <v>15.676205</v>
      </c>
      <c r="U23" s="69">
        <v>15.676205</v>
      </c>
      <c r="V23" s="68">
        <v>2.55308</v>
      </c>
      <c r="W23" s="68">
        <v>2.55308</v>
      </c>
      <c r="X23" s="69">
        <v>50.680889999999998</v>
      </c>
      <c r="Y23" s="69">
        <v>50.680889999999998</v>
      </c>
      <c r="Z23" s="68">
        <v>0</v>
      </c>
      <c r="AA23" s="68">
        <v>0</v>
      </c>
      <c r="AB23" s="69">
        <v>63.992274999999999</v>
      </c>
      <c r="AC23" s="69">
        <v>63.992274999999999</v>
      </c>
      <c r="AD23" s="68">
        <v>15.676205</v>
      </c>
      <c r="AE23" s="68">
        <v>15.676205</v>
      </c>
      <c r="AF23" s="69">
        <v>2.55308</v>
      </c>
      <c r="AG23" s="69">
        <v>2.55308</v>
      </c>
      <c r="AH23" s="68">
        <v>50.680889999999998</v>
      </c>
      <c r="AI23" s="68">
        <v>50.680889999999998</v>
      </c>
      <c r="AJ23" s="69">
        <v>0</v>
      </c>
      <c r="AK23" s="69">
        <v>0</v>
      </c>
      <c r="AL23" s="68">
        <v>63.992274999999999</v>
      </c>
      <c r="AM23" s="68">
        <v>63.992274999999999</v>
      </c>
      <c r="AN23" s="66">
        <f>VLOOKUP($A23,Instr_2024_A!$A$8:$R$131,Instr_2024_A!$M$6,FALSE)*IF(VLOOKUP($A23,Instr_2024_A!$A$8:$R$131,Instr_2024_A!$O$6,FALSE)="EUR",1,IF(VLOOKUP($A23,Instr_2024_A!$A$8:$R$131,Instr_2024_A!$O$6,FALSE)="GBP",1/Instr_2024_A!$M$126,IF(VLOOKUP($A23,Instr_2024_A!$A$8:$R$131,Instr_2024_A!$O$6,FALSE)="USD",1/Instr_2024_A!$M$127,0)))</f>
        <v>0.73078900000000002</v>
      </c>
      <c r="AO23" s="66">
        <f>VLOOKUP($A23,Instr_2024_A!$A$8:$R$131,Instr_2024_A!$N$6,FALSE)*IF(VLOOKUP($A23,Instr_2024_A!$A$8:$R$131,Instr_2024_A!$O$6,FALSE)="EUR",1,IF(VLOOKUP($A23,Instr_2024_A!$A$8:$R$131,Instr_2024_A!$O$6,FALSE)="GBP",1/Instr_2024_A!$N$126,IF(VLOOKUP($A23,Instr_2024_A!$A$8:$R$131,Instr_2024_A!$O$6,FALSE)="USD",1/Instr_2024_A!$N$127,0)))</f>
        <v>0.73078900000000002</v>
      </c>
    </row>
    <row r="24" spans="1:41" ht="13.35" customHeight="1" x14ac:dyDescent="0.25">
      <c r="A24" s="63" t="s">
        <v>146</v>
      </c>
      <c r="B24" s="64">
        <v>39.222880000000004</v>
      </c>
      <c r="C24" s="64">
        <v>26.207477999999998</v>
      </c>
      <c r="D24" s="64">
        <v>47.141396999999998</v>
      </c>
      <c r="E24" s="64">
        <v>1.5394920000000001</v>
      </c>
      <c r="F24" s="64">
        <v>67.641081</v>
      </c>
      <c r="G24" s="64">
        <v>17.052188999999998</v>
      </c>
      <c r="H24" s="64">
        <v>2.4188860000000001</v>
      </c>
      <c r="I24" s="64">
        <v>89.325513000000001</v>
      </c>
      <c r="J24" s="64">
        <v>74.339316999999994</v>
      </c>
      <c r="K24" s="64">
        <v>0</v>
      </c>
      <c r="L24" s="65">
        <v>0</v>
      </c>
      <c r="M24" s="65">
        <v>0</v>
      </c>
      <c r="N24" s="66">
        <v>0</v>
      </c>
      <c r="O24" s="66">
        <v>0</v>
      </c>
      <c r="P24" s="67">
        <v>0</v>
      </c>
      <c r="Q24" s="67">
        <v>0</v>
      </c>
      <c r="R24" s="68">
        <v>39.222880000000004</v>
      </c>
      <c r="S24" s="68">
        <v>39.222880000000004</v>
      </c>
      <c r="T24" s="69">
        <v>47.141396999999998</v>
      </c>
      <c r="U24" s="69">
        <v>47.141396999999998</v>
      </c>
      <c r="V24" s="68">
        <v>2.4188860000000001</v>
      </c>
      <c r="W24" s="68">
        <v>2.4188860000000001</v>
      </c>
      <c r="X24" s="69">
        <v>74.339316999999994</v>
      </c>
      <c r="Y24" s="69">
        <v>74.339316999999994</v>
      </c>
      <c r="Z24" s="68">
        <v>0</v>
      </c>
      <c r="AA24" s="68">
        <v>0</v>
      </c>
      <c r="AB24" s="69">
        <v>39.222880000000004</v>
      </c>
      <c r="AC24" s="69">
        <v>39.222880000000004</v>
      </c>
      <c r="AD24" s="68">
        <v>47.141396999999998</v>
      </c>
      <c r="AE24" s="68">
        <v>47.141396999999998</v>
      </c>
      <c r="AF24" s="69">
        <v>2.4188860000000001</v>
      </c>
      <c r="AG24" s="69">
        <v>2.4188860000000001</v>
      </c>
      <c r="AH24" s="68">
        <v>74.339316999999994</v>
      </c>
      <c r="AI24" s="68">
        <v>74.339316999999994</v>
      </c>
      <c r="AJ24" s="69">
        <v>0</v>
      </c>
      <c r="AK24" s="69">
        <v>0</v>
      </c>
      <c r="AL24" s="68">
        <v>39.222880000000004</v>
      </c>
      <c r="AM24" s="68">
        <v>39.222880000000004</v>
      </c>
      <c r="AN24" s="66">
        <f>VLOOKUP($A24,Instr_2024_A!$A$8:$R$131,Instr_2024_A!$M$6,FALSE)*IF(VLOOKUP($A24,Instr_2024_A!$A$8:$R$131,Instr_2024_A!$O$6,FALSE)="EUR",1,IF(VLOOKUP($A24,Instr_2024_A!$A$8:$R$131,Instr_2024_A!$O$6,FALSE)="GBP",1/Instr_2024_A!$M$126,IF(VLOOKUP($A24,Instr_2024_A!$A$8:$R$131,Instr_2024_A!$O$6,FALSE)="USD",1/Instr_2024_A!$M$127,0)))</f>
        <v>0.49821599999999999</v>
      </c>
      <c r="AO24" s="66">
        <f>VLOOKUP($A24,Instr_2024_A!$A$8:$R$131,Instr_2024_A!$N$6,FALSE)*IF(VLOOKUP($A24,Instr_2024_A!$A$8:$R$131,Instr_2024_A!$O$6,FALSE)="EUR",1,IF(VLOOKUP($A24,Instr_2024_A!$A$8:$R$131,Instr_2024_A!$O$6,FALSE)="GBP",1/Instr_2024_A!$N$126,IF(VLOOKUP($A24,Instr_2024_A!$A$8:$R$131,Instr_2024_A!$O$6,FALSE)="USD",1/Instr_2024_A!$N$127,0)))</f>
        <v>0.49821599999999999</v>
      </c>
    </row>
    <row r="25" spans="1:41" ht="13.35" customHeight="1" x14ac:dyDescent="0.25">
      <c r="A25" s="63" t="s">
        <v>147</v>
      </c>
      <c r="B25" s="64">
        <v>3.58562</v>
      </c>
      <c r="C25" s="64">
        <v>8.3699110000000001</v>
      </c>
      <c r="D25" s="64">
        <v>2.5644369999999999</v>
      </c>
      <c r="E25" s="64">
        <v>3.4338350000000002</v>
      </c>
      <c r="F25" s="64">
        <v>5.4462510000000002</v>
      </c>
      <c r="G25" s="64">
        <v>43.162402</v>
      </c>
      <c r="H25" s="64">
        <v>2.7308690000000002</v>
      </c>
      <c r="I25" s="64">
        <v>5.8352430000000002</v>
      </c>
      <c r="J25" s="64">
        <v>41.533307999999998</v>
      </c>
      <c r="K25" s="64">
        <v>0</v>
      </c>
      <c r="L25" s="65">
        <v>0</v>
      </c>
      <c r="M25" s="65">
        <v>0</v>
      </c>
      <c r="N25" s="66">
        <v>0</v>
      </c>
      <c r="O25" s="66">
        <v>0</v>
      </c>
      <c r="P25" s="67">
        <v>0</v>
      </c>
      <c r="Q25" s="67">
        <v>0</v>
      </c>
      <c r="R25" s="68">
        <v>3.58562</v>
      </c>
      <c r="S25" s="68">
        <v>3.58562</v>
      </c>
      <c r="T25" s="69">
        <v>2.5644369999999999</v>
      </c>
      <c r="U25" s="69">
        <v>2.5644369999999999</v>
      </c>
      <c r="V25" s="68">
        <v>2.7308690000000002</v>
      </c>
      <c r="W25" s="68">
        <v>2.7308690000000002</v>
      </c>
      <c r="X25" s="69">
        <v>41.533307999999998</v>
      </c>
      <c r="Y25" s="69">
        <v>41.533307999999998</v>
      </c>
      <c r="Z25" s="68">
        <v>0</v>
      </c>
      <c r="AA25" s="68">
        <v>0</v>
      </c>
      <c r="AB25" s="69">
        <v>3.58562</v>
      </c>
      <c r="AC25" s="69">
        <v>3.58562</v>
      </c>
      <c r="AD25" s="68">
        <v>2.5644369999999999</v>
      </c>
      <c r="AE25" s="68">
        <v>2.5644369999999999</v>
      </c>
      <c r="AF25" s="69">
        <v>2.7308690000000002</v>
      </c>
      <c r="AG25" s="69">
        <v>2.7308690000000002</v>
      </c>
      <c r="AH25" s="68">
        <v>41.533307999999998</v>
      </c>
      <c r="AI25" s="68">
        <v>41.533307999999998</v>
      </c>
      <c r="AJ25" s="69">
        <v>0</v>
      </c>
      <c r="AK25" s="69">
        <v>0</v>
      </c>
      <c r="AL25" s="68">
        <v>3.58562</v>
      </c>
      <c r="AM25" s="68">
        <v>3.58562</v>
      </c>
      <c r="AN25" s="66">
        <f>VLOOKUP($A25,Instr_2024_A!$A$8:$R$131,Instr_2024_A!$M$6,FALSE)*IF(VLOOKUP($A25,Instr_2024_A!$A$8:$R$131,Instr_2024_A!$O$6,FALSE)="EUR",1,IF(VLOOKUP($A25,Instr_2024_A!$A$8:$R$131,Instr_2024_A!$O$6,FALSE)="GBP",1/Instr_2024_A!$M$126,IF(VLOOKUP($A25,Instr_2024_A!$A$8:$R$131,Instr_2024_A!$O$6,FALSE)="USD",1/Instr_2024_A!$M$127,0)))</f>
        <v>0.89174299999999995</v>
      </c>
      <c r="AO25" s="66">
        <f>VLOOKUP($A25,Instr_2024_A!$A$8:$R$131,Instr_2024_A!$N$6,FALSE)*IF(VLOOKUP($A25,Instr_2024_A!$A$8:$R$131,Instr_2024_A!$O$6,FALSE)="EUR",1,IF(VLOOKUP($A25,Instr_2024_A!$A$8:$R$131,Instr_2024_A!$O$6,FALSE)="GBP",1/Instr_2024_A!$N$126,IF(VLOOKUP($A25,Instr_2024_A!$A$8:$R$131,Instr_2024_A!$O$6,FALSE)="USD",1/Instr_2024_A!$N$127,0)))</f>
        <v>0.89174299999999995</v>
      </c>
    </row>
    <row r="26" spans="1:41" ht="13.35" customHeight="1" x14ac:dyDescent="0.25">
      <c r="A26" s="63" t="s">
        <v>148</v>
      </c>
      <c r="B26" s="64">
        <v>0.20623</v>
      </c>
      <c r="C26" s="64">
        <v>2.7701880000000001</v>
      </c>
      <c r="D26" s="64">
        <v>1.178342</v>
      </c>
      <c r="E26" s="64">
        <v>0.330538</v>
      </c>
      <c r="F26" s="64">
        <v>0.87097999999999998</v>
      </c>
      <c r="G26" s="64">
        <v>6.218032</v>
      </c>
      <c r="H26" s="64">
        <v>1.7002900000000001</v>
      </c>
      <c r="I26" s="64">
        <v>2.1000890000000001</v>
      </c>
      <c r="J26" s="64">
        <v>48.254399999999997</v>
      </c>
      <c r="K26" s="64">
        <v>0</v>
      </c>
      <c r="L26" s="65">
        <v>0</v>
      </c>
      <c r="M26" s="65">
        <v>0</v>
      </c>
      <c r="N26" s="66">
        <v>0</v>
      </c>
      <c r="O26" s="66">
        <v>0</v>
      </c>
      <c r="P26" s="67">
        <v>0</v>
      </c>
      <c r="Q26" s="67">
        <v>0</v>
      </c>
      <c r="R26" s="68">
        <v>0.20623</v>
      </c>
      <c r="S26" s="68">
        <v>0.20623</v>
      </c>
      <c r="T26" s="69">
        <v>1.178342</v>
      </c>
      <c r="U26" s="69">
        <v>1.178342</v>
      </c>
      <c r="V26" s="68">
        <v>1.7002900000000001</v>
      </c>
      <c r="W26" s="68">
        <v>1.7002900000000001</v>
      </c>
      <c r="X26" s="69">
        <v>48.254399999999997</v>
      </c>
      <c r="Y26" s="69">
        <v>48.254399999999997</v>
      </c>
      <c r="Z26" s="68">
        <v>0</v>
      </c>
      <c r="AA26" s="68">
        <v>0</v>
      </c>
      <c r="AB26" s="69">
        <v>0.20623</v>
      </c>
      <c r="AC26" s="69">
        <v>0.20623</v>
      </c>
      <c r="AD26" s="68">
        <v>1.178342</v>
      </c>
      <c r="AE26" s="68">
        <v>1.178342</v>
      </c>
      <c r="AF26" s="69">
        <v>1.7002900000000001</v>
      </c>
      <c r="AG26" s="69">
        <v>1.7002900000000001</v>
      </c>
      <c r="AH26" s="68">
        <v>48.254399999999997</v>
      </c>
      <c r="AI26" s="68">
        <v>48.254399999999997</v>
      </c>
      <c r="AJ26" s="69">
        <v>0</v>
      </c>
      <c r="AK26" s="69">
        <v>0</v>
      </c>
      <c r="AL26" s="68">
        <v>0.20623</v>
      </c>
      <c r="AM26" s="68">
        <v>0.20623</v>
      </c>
      <c r="AN26" s="66">
        <f>VLOOKUP($A26,Instr_2024_A!$A$8:$R$131,Instr_2024_A!$M$6,FALSE)*IF(VLOOKUP($A26,Instr_2024_A!$A$8:$R$131,Instr_2024_A!$O$6,FALSE)="EUR",1,IF(VLOOKUP($A26,Instr_2024_A!$A$8:$R$131,Instr_2024_A!$O$6,FALSE)="GBP",1/Instr_2024_A!$M$126,IF(VLOOKUP($A26,Instr_2024_A!$A$8:$R$131,Instr_2024_A!$O$6,FALSE)="USD",1/Instr_2024_A!$M$127,0)))</f>
        <v>0.76753700000000002</v>
      </c>
      <c r="AO26" s="66">
        <f>VLOOKUP($A26,Instr_2024_A!$A$8:$R$131,Instr_2024_A!$N$6,FALSE)*IF(VLOOKUP($A26,Instr_2024_A!$A$8:$R$131,Instr_2024_A!$O$6,FALSE)="EUR",1,IF(VLOOKUP($A26,Instr_2024_A!$A$8:$R$131,Instr_2024_A!$O$6,FALSE)="GBP",1/Instr_2024_A!$N$126,IF(VLOOKUP($A26,Instr_2024_A!$A$8:$R$131,Instr_2024_A!$O$6,FALSE)="USD",1/Instr_2024_A!$N$127,0)))</f>
        <v>0.76753700000000002</v>
      </c>
    </row>
    <row r="27" spans="1:41" ht="13.35" customHeight="1" x14ac:dyDescent="0.25">
      <c r="A27" s="63" t="s">
        <v>149</v>
      </c>
      <c r="B27" s="64">
        <v>1.2495050000000001</v>
      </c>
      <c r="C27" s="64">
        <v>2.37995</v>
      </c>
      <c r="D27" s="64">
        <v>3.7542909999999998</v>
      </c>
      <c r="E27" s="64">
        <v>1.2527E-2</v>
      </c>
      <c r="F27" s="64">
        <v>0</v>
      </c>
      <c r="G27" s="64">
        <v>3.2798250000000002</v>
      </c>
      <c r="H27" s="64">
        <v>0.22095699999999999</v>
      </c>
      <c r="I27" s="64">
        <v>3.2541760000000002</v>
      </c>
      <c r="J27" s="64">
        <v>65.529545999999996</v>
      </c>
      <c r="K27" s="64">
        <v>0</v>
      </c>
      <c r="L27" s="65">
        <v>0</v>
      </c>
      <c r="M27" s="65">
        <v>0</v>
      </c>
      <c r="N27" s="66">
        <v>0</v>
      </c>
      <c r="O27" s="66">
        <v>0</v>
      </c>
      <c r="P27" s="67">
        <v>0</v>
      </c>
      <c r="Q27" s="67">
        <v>0</v>
      </c>
      <c r="R27" s="68">
        <v>1.2495050000000001</v>
      </c>
      <c r="S27" s="68">
        <v>1.2495050000000001</v>
      </c>
      <c r="T27" s="69">
        <v>3.7542909999999998</v>
      </c>
      <c r="U27" s="69">
        <v>3.7542909999999998</v>
      </c>
      <c r="V27" s="68">
        <v>0.22095699999999999</v>
      </c>
      <c r="W27" s="68">
        <v>0.22095699999999999</v>
      </c>
      <c r="X27" s="69">
        <v>65.529545999999996</v>
      </c>
      <c r="Y27" s="69">
        <v>65.529545999999996</v>
      </c>
      <c r="Z27" s="68">
        <v>0</v>
      </c>
      <c r="AA27" s="68">
        <v>0</v>
      </c>
      <c r="AB27" s="69">
        <v>1.2495050000000001</v>
      </c>
      <c r="AC27" s="69">
        <v>1.2495050000000001</v>
      </c>
      <c r="AD27" s="68">
        <v>3.7542909999999998</v>
      </c>
      <c r="AE27" s="68">
        <v>3.7542909999999998</v>
      </c>
      <c r="AF27" s="69">
        <v>0.22095699999999999</v>
      </c>
      <c r="AG27" s="69">
        <v>0.22095699999999999</v>
      </c>
      <c r="AH27" s="68">
        <v>65.529545999999996</v>
      </c>
      <c r="AI27" s="68">
        <v>65.529545999999996</v>
      </c>
      <c r="AJ27" s="69">
        <v>0</v>
      </c>
      <c r="AK27" s="69">
        <v>0</v>
      </c>
      <c r="AL27" s="68">
        <v>1.2495050000000001</v>
      </c>
      <c r="AM27" s="68">
        <v>1.2495050000000001</v>
      </c>
      <c r="AN27" s="66">
        <f>VLOOKUP($A27,Instr_2024_A!$A$8:$R$131,Instr_2024_A!$M$6,FALSE)*IF(VLOOKUP($A27,Instr_2024_A!$A$8:$R$131,Instr_2024_A!$O$6,FALSE)="EUR",1,IF(VLOOKUP($A27,Instr_2024_A!$A$8:$R$131,Instr_2024_A!$O$6,FALSE)="GBP",1/Instr_2024_A!$M$126,IF(VLOOKUP($A27,Instr_2024_A!$A$8:$R$131,Instr_2024_A!$O$6,FALSE)="USD",1/Instr_2024_A!$M$127,0)))</f>
        <v>0.56519600000000003</v>
      </c>
      <c r="AO27" s="66">
        <f>VLOOKUP($A27,Instr_2024_A!$A$8:$R$131,Instr_2024_A!$N$6,FALSE)*IF(VLOOKUP($A27,Instr_2024_A!$A$8:$R$131,Instr_2024_A!$O$6,FALSE)="EUR",1,IF(VLOOKUP($A27,Instr_2024_A!$A$8:$R$131,Instr_2024_A!$O$6,FALSE)="GBP",1/Instr_2024_A!$N$126,IF(VLOOKUP($A27,Instr_2024_A!$A$8:$R$131,Instr_2024_A!$O$6,FALSE)="USD",1/Instr_2024_A!$N$127,0)))</f>
        <v>0.56519600000000003</v>
      </c>
    </row>
    <row r="28" spans="1:41" ht="13.35" customHeight="1" x14ac:dyDescent="0.25">
      <c r="A28" s="63" t="s">
        <v>150</v>
      </c>
      <c r="B28" s="64">
        <v>84.821275999999997</v>
      </c>
      <c r="C28" s="64">
        <v>15.237613</v>
      </c>
      <c r="D28" s="64">
        <v>4.8762080000000001</v>
      </c>
      <c r="E28" s="64">
        <v>27.459185000000002</v>
      </c>
      <c r="F28" s="64">
        <v>27.988358999999999</v>
      </c>
      <c r="G28" s="64">
        <v>133.397637</v>
      </c>
      <c r="H28" s="64">
        <v>463.55923100000001</v>
      </c>
      <c r="I28" s="64">
        <v>6.6959080000000002</v>
      </c>
      <c r="J28" s="64">
        <v>42.607793000000001</v>
      </c>
      <c r="K28" s="64">
        <v>0</v>
      </c>
      <c r="L28" s="65">
        <v>0</v>
      </c>
      <c r="M28" s="65">
        <v>0</v>
      </c>
      <c r="N28" s="66">
        <v>0</v>
      </c>
      <c r="O28" s="66">
        <v>0</v>
      </c>
      <c r="P28" s="67">
        <v>0</v>
      </c>
      <c r="Q28" s="67">
        <v>0</v>
      </c>
      <c r="R28" s="68">
        <v>84.821275999999997</v>
      </c>
      <c r="S28" s="68">
        <v>84.821275999999997</v>
      </c>
      <c r="T28" s="69">
        <v>4.8762080000000001</v>
      </c>
      <c r="U28" s="69">
        <v>4.8762080000000001</v>
      </c>
      <c r="V28" s="68">
        <v>463.55923100000001</v>
      </c>
      <c r="W28" s="68">
        <v>463.55923100000001</v>
      </c>
      <c r="X28" s="69">
        <v>42.607793000000001</v>
      </c>
      <c r="Y28" s="69">
        <v>42.607793000000001</v>
      </c>
      <c r="Z28" s="68">
        <v>0</v>
      </c>
      <c r="AA28" s="68">
        <v>0</v>
      </c>
      <c r="AB28" s="69">
        <v>84.821275999999997</v>
      </c>
      <c r="AC28" s="69">
        <v>84.821275999999997</v>
      </c>
      <c r="AD28" s="68">
        <v>4.8762080000000001</v>
      </c>
      <c r="AE28" s="68">
        <v>4.8762080000000001</v>
      </c>
      <c r="AF28" s="69">
        <v>463.55923100000001</v>
      </c>
      <c r="AG28" s="69">
        <v>463.55923100000001</v>
      </c>
      <c r="AH28" s="68">
        <v>42.607793000000001</v>
      </c>
      <c r="AI28" s="68">
        <v>42.607793000000001</v>
      </c>
      <c r="AJ28" s="69">
        <v>0</v>
      </c>
      <c r="AK28" s="69">
        <v>0</v>
      </c>
      <c r="AL28" s="68">
        <v>84.821275999999997</v>
      </c>
      <c r="AM28" s="68">
        <v>84.821275999999997</v>
      </c>
      <c r="AN28" s="66">
        <f>VLOOKUP($A28,Instr_2024_A!$A$8:$R$131,Instr_2024_A!$M$6,FALSE)*IF(VLOOKUP($A28,Instr_2024_A!$A$8:$R$131,Instr_2024_A!$O$6,FALSE)="EUR",1,IF(VLOOKUP($A28,Instr_2024_A!$A$8:$R$131,Instr_2024_A!$O$6,FALSE)="GBP",1/Instr_2024_A!$M$126,IF(VLOOKUP($A28,Instr_2024_A!$A$8:$R$131,Instr_2024_A!$O$6,FALSE)="USD",1/Instr_2024_A!$M$127,0)))</f>
        <v>0.869255</v>
      </c>
      <c r="AO28" s="66">
        <f>VLOOKUP($A28,Instr_2024_A!$A$8:$R$131,Instr_2024_A!$N$6,FALSE)*IF(VLOOKUP($A28,Instr_2024_A!$A$8:$R$131,Instr_2024_A!$O$6,FALSE)="EUR",1,IF(VLOOKUP($A28,Instr_2024_A!$A$8:$R$131,Instr_2024_A!$O$6,FALSE)="GBP",1/Instr_2024_A!$N$126,IF(VLOOKUP($A28,Instr_2024_A!$A$8:$R$131,Instr_2024_A!$O$6,FALSE)="USD",1/Instr_2024_A!$N$127,0)))</f>
        <v>0.869255</v>
      </c>
    </row>
    <row r="29" spans="1:41" ht="13.35" customHeight="1" x14ac:dyDescent="0.25">
      <c r="A29" s="63" t="s">
        <v>151</v>
      </c>
      <c r="B29" s="64">
        <v>22.162072999999999</v>
      </c>
      <c r="C29" s="64">
        <v>20.835163000000001</v>
      </c>
      <c r="D29" s="64">
        <v>10.807721000000001</v>
      </c>
      <c r="E29" s="64">
        <v>10.524407</v>
      </c>
      <c r="F29" s="64">
        <v>19.015899999999998</v>
      </c>
      <c r="G29" s="64">
        <v>0</v>
      </c>
      <c r="H29" s="64">
        <v>193.37396899999999</v>
      </c>
      <c r="I29" s="64">
        <v>7.1783380000000001</v>
      </c>
      <c r="J29" s="64">
        <v>51.947321000000002</v>
      </c>
      <c r="K29" s="64">
        <v>0</v>
      </c>
      <c r="L29" s="65">
        <v>0</v>
      </c>
      <c r="M29" s="65">
        <v>0</v>
      </c>
      <c r="N29" s="66">
        <v>0</v>
      </c>
      <c r="O29" s="66">
        <v>0</v>
      </c>
      <c r="P29" s="67">
        <v>0</v>
      </c>
      <c r="Q29" s="67">
        <v>0</v>
      </c>
      <c r="R29" s="68">
        <v>22.162072999999999</v>
      </c>
      <c r="S29" s="68">
        <v>22.162072999999999</v>
      </c>
      <c r="T29" s="69">
        <v>10.807721000000001</v>
      </c>
      <c r="U29" s="69">
        <v>10.807721000000001</v>
      </c>
      <c r="V29" s="68">
        <v>193.37396899999999</v>
      </c>
      <c r="W29" s="68">
        <v>193.37396899999999</v>
      </c>
      <c r="X29" s="69">
        <v>51.947321000000002</v>
      </c>
      <c r="Y29" s="69">
        <v>51.947321000000002</v>
      </c>
      <c r="Z29" s="68">
        <v>0</v>
      </c>
      <c r="AA29" s="68">
        <v>0</v>
      </c>
      <c r="AB29" s="69">
        <v>22.162072999999999</v>
      </c>
      <c r="AC29" s="69">
        <v>22.162072999999999</v>
      </c>
      <c r="AD29" s="68">
        <v>10.807721000000001</v>
      </c>
      <c r="AE29" s="68">
        <v>10.807721000000001</v>
      </c>
      <c r="AF29" s="69">
        <v>193.37396899999999</v>
      </c>
      <c r="AG29" s="69">
        <v>193.37396899999999</v>
      </c>
      <c r="AH29" s="68">
        <v>51.947321000000002</v>
      </c>
      <c r="AI29" s="68">
        <v>51.947321000000002</v>
      </c>
      <c r="AJ29" s="69">
        <v>0</v>
      </c>
      <c r="AK29" s="69">
        <v>0</v>
      </c>
      <c r="AL29" s="68">
        <v>22.162072999999999</v>
      </c>
      <c r="AM29" s="68">
        <v>22.162072999999999</v>
      </c>
      <c r="AN29" s="66">
        <f>VLOOKUP($A29,Instr_2024_A!$A$8:$R$131,Instr_2024_A!$M$6,FALSE)*IF(VLOOKUP($A29,Instr_2024_A!$A$8:$R$131,Instr_2024_A!$O$6,FALSE)="EUR",1,IF(VLOOKUP($A29,Instr_2024_A!$A$8:$R$131,Instr_2024_A!$O$6,FALSE)="GBP",1/Instr_2024_A!$M$126,IF(VLOOKUP($A29,Instr_2024_A!$A$8:$R$131,Instr_2024_A!$O$6,FALSE)="USD",1/Instr_2024_A!$M$127,0)))</f>
        <v>0.71297299999999997</v>
      </c>
      <c r="AO29" s="66">
        <f>VLOOKUP($A29,Instr_2024_A!$A$8:$R$131,Instr_2024_A!$N$6,FALSE)*IF(VLOOKUP($A29,Instr_2024_A!$A$8:$R$131,Instr_2024_A!$O$6,FALSE)="EUR",1,IF(VLOOKUP($A29,Instr_2024_A!$A$8:$R$131,Instr_2024_A!$O$6,FALSE)="GBP",1/Instr_2024_A!$N$126,IF(VLOOKUP($A29,Instr_2024_A!$A$8:$R$131,Instr_2024_A!$O$6,FALSE)="USD",1/Instr_2024_A!$N$127,0)))</f>
        <v>0.71297299999999997</v>
      </c>
    </row>
    <row r="30" spans="1:41" ht="13.35" customHeight="1" x14ac:dyDescent="0.25">
      <c r="A30" s="63" t="s">
        <v>152</v>
      </c>
      <c r="B30" s="64">
        <v>13.632465</v>
      </c>
      <c r="C30" s="64">
        <v>7.4683339999999996</v>
      </c>
      <c r="D30" s="64">
        <v>12.394652000000001</v>
      </c>
      <c r="E30" s="64">
        <v>19.830969</v>
      </c>
      <c r="F30" s="64">
        <v>3.6652809999999998</v>
      </c>
      <c r="G30" s="64">
        <v>0</v>
      </c>
      <c r="H30" s="64">
        <v>40.166544999999999</v>
      </c>
      <c r="I30" s="64">
        <v>4.0740129999999999</v>
      </c>
      <c r="J30" s="64">
        <v>79.606228999999999</v>
      </c>
      <c r="K30" s="64">
        <v>0</v>
      </c>
      <c r="L30" s="65">
        <v>0</v>
      </c>
      <c r="M30" s="65">
        <v>0</v>
      </c>
      <c r="N30" s="66">
        <v>0</v>
      </c>
      <c r="O30" s="66">
        <v>0</v>
      </c>
      <c r="P30" s="67">
        <v>0</v>
      </c>
      <c r="Q30" s="67">
        <v>0</v>
      </c>
      <c r="R30" s="68">
        <v>13.632465</v>
      </c>
      <c r="S30" s="68">
        <v>13.632465</v>
      </c>
      <c r="T30" s="69">
        <v>12.394652000000001</v>
      </c>
      <c r="U30" s="69">
        <v>12.394652000000001</v>
      </c>
      <c r="V30" s="68">
        <v>40.166544999999999</v>
      </c>
      <c r="W30" s="68">
        <v>40.166544999999999</v>
      </c>
      <c r="X30" s="69">
        <v>79.606228999999999</v>
      </c>
      <c r="Y30" s="69">
        <v>79.606228999999999</v>
      </c>
      <c r="Z30" s="68">
        <v>0</v>
      </c>
      <c r="AA30" s="68">
        <v>0</v>
      </c>
      <c r="AB30" s="69">
        <v>13.632465</v>
      </c>
      <c r="AC30" s="69">
        <v>13.632465</v>
      </c>
      <c r="AD30" s="68">
        <v>12.394652000000001</v>
      </c>
      <c r="AE30" s="68">
        <v>12.394652000000001</v>
      </c>
      <c r="AF30" s="69">
        <v>40.166544999999999</v>
      </c>
      <c r="AG30" s="69">
        <v>40.166544999999999</v>
      </c>
      <c r="AH30" s="68">
        <v>79.606228999999999</v>
      </c>
      <c r="AI30" s="68">
        <v>79.606228999999999</v>
      </c>
      <c r="AJ30" s="69">
        <v>0</v>
      </c>
      <c r="AK30" s="69">
        <v>0</v>
      </c>
      <c r="AL30" s="68">
        <v>13.632465</v>
      </c>
      <c r="AM30" s="68">
        <v>13.632465</v>
      </c>
      <c r="AN30" s="66">
        <f>VLOOKUP($A30,Instr_2024_A!$A$8:$R$131,Instr_2024_A!$M$6,FALSE)*IF(VLOOKUP($A30,Instr_2024_A!$A$8:$R$131,Instr_2024_A!$O$6,FALSE)="EUR",1,IF(VLOOKUP($A30,Instr_2024_A!$A$8:$R$131,Instr_2024_A!$O$6,FALSE)="GBP",1/Instr_2024_A!$M$126,IF(VLOOKUP($A30,Instr_2024_A!$A$8:$R$131,Instr_2024_A!$O$6,FALSE)="USD",1/Instr_2024_A!$M$127,0)))</f>
        <v>0.46525300000000003</v>
      </c>
      <c r="AO30" s="66">
        <f>VLOOKUP($A30,Instr_2024_A!$A$8:$R$131,Instr_2024_A!$N$6,FALSE)*IF(VLOOKUP($A30,Instr_2024_A!$A$8:$R$131,Instr_2024_A!$O$6,FALSE)="EUR",1,IF(VLOOKUP($A30,Instr_2024_A!$A$8:$R$131,Instr_2024_A!$O$6,FALSE)="GBP",1/Instr_2024_A!$N$126,IF(VLOOKUP($A30,Instr_2024_A!$A$8:$R$131,Instr_2024_A!$O$6,FALSE)="USD",1/Instr_2024_A!$N$127,0)))</f>
        <v>0.46525300000000003</v>
      </c>
    </row>
    <row r="31" spans="1:41" ht="13.35" customHeight="1" x14ac:dyDescent="0.25">
      <c r="A31" s="63" t="s">
        <v>153</v>
      </c>
      <c r="B31" s="64">
        <v>8.2725209999999993</v>
      </c>
      <c r="C31" s="64">
        <v>3.522329</v>
      </c>
      <c r="D31" s="64">
        <v>1.271658</v>
      </c>
      <c r="E31" s="64">
        <v>1.306011</v>
      </c>
      <c r="F31" s="64">
        <v>3.1657600000000001</v>
      </c>
      <c r="G31" s="64">
        <v>11.274426</v>
      </c>
      <c r="H31" s="64">
        <v>2.0306730000000002</v>
      </c>
      <c r="I31" s="64">
        <v>63.494261999999999</v>
      </c>
      <c r="J31" s="64">
        <v>41.448110999999997</v>
      </c>
      <c r="K31" s="64">
        <v>0</v>
      </c>
      <c r="L31" s="65">
        <v>0</v>
      </c>
      <c r="M31" s="65">
        <v>0</v>
      </c>
      <c r="N31" s="66">
        <v>0</v>
      </c>
      <c r="O31" s="66">
        <v>0</v>
      </c>
      <c r="P31" s="67">
        <v>0</v>
      </c>
      <c r="Q31" s="67">
        <v>0</v>
      </c>
      <c r="R31" s="68">
        <v>8.2725209999999993</v>
      </c>
      <c r="S31" s="68">
        <v>8.2725209999999993</v>
      </c>
      <c r="T31" s="69">
        <v>1.271658</v>
      </c>
      <c r="U31" s="69">
        <v>1.271658</v>
      </c>
      <c r="V31" s="68">
        <v>2.0306730000000002</v>
      </c>
      <c r="W31" s="68">
        <v>2.0306730000000002</v>
      </c>
      <c r="X31" s="69">
        <v>41.448110999999997</v>
      </c>
      <c r="Y31" s="69">
        <v>41.448110999999997</v>
      </c>
      <c r="Z31" s="68">
        <v>0</v>
      </c>
      <c r="AA31" s="68">
        <v>0</v>
      </c>
      <c r="AB31" s="69">
        <v>8.2725209999999993</v>
      </c>
      <c r="AC31" s="69">
        <v>8.2725209999999993</v>
      </c>
      <c r="AD31" s="68">
        <v>1.271658</v>
      </c>
      <c r="AE31" s="68">
        <v>1.271658</v>
      </c>
      <c r="AF31" s="69">
        <v>2.0306730000000002</v>
      </c>
      <c r="AG31" s="69">
        <v>2.0306730000000002</v>
      </c>
      <c r="AH31" s="68">
        <v>41.448110999999997</v>
      </c>
      <c r="AI31" s="68">
        <v>41.448110999999997</v>
      </c>
      <c r="AJ31" s="69">
        <v>0</v>
      </c>
      <c r="AK31" s="69">
        <v>0</v>
      </c>
      <c r="AL31" s="68">
        <v>8.2725209999999993</v>
      </c>
      <c r="AM31" s="68">
        <v>8.2725209999999993</v>
      </c>
      <c r="AN31" s="66">
        <f>VLOOKUP($A31,Instr_2024_A!$A$8:$R$131,Instr_2024_A!$M$6,FALSE)*IF(VLOOKUP($A31,Instr_2024_A!$A$8:$R$131,Instr_2024_A!$O$6,FALSE)="EUR",1,IF(VLOOKUP($A31,Instr_2024_A!$A$8:$R$131,Instr_2024_A!$O$6,FALSE)="GBP",1/Instr_2024_A!$M$126,IF(VLOOKUP($A31,Instr_2024_A!$A$8:$R$131,Instr_2024_A!$O$6,FALSE)="USD",1/Instr_2024_A!$M$127,0)))</f>
        <v>0.89357600000000004</v>
      </c>
      <c r="AO31" s="66">
        <f>VLOOKUP($A31,Instr_2024_A!$A$8:$R$131,Instr_2024_A!$N$6,FALSE)*IF(VLOOKUP($A31,Instr_2024_A!$A$8:$R$131,Instr_2024_A!$O$6,FALSE)="EUR",1,IF(VLOOKUP($A31,Instr_2024_A!$A$8:$R$131,Instr_2024_A!$O$6,FALSE)="GBP",1/Instr_2024_A!$N$126,IF(VLOOKUP($A31,Instr_2024_A!$A$8:$R$131,Instr_2024_A!$O$6,FALSE)="USD",1/Instr_2024_A!$N$127,0)))</f>
        <v>0.89357600000000004</v>
      </c>
    </row>
    <row r="32" spans="1:41" ht="13.35" customHeight="1" x14ac:dyDescent="0.25">
      <c r="A32" s="63" t="s">
        <v>154</v>
      </c>
      <c r="B32" s="64">
        <v>7.7148130000000004</v>
      </c>
      <c r="C32" s="64">
        <v>1.7930779999999999</v>
      </c>
      <c r="D32" s="64">
        <v>6.3789530000000001</v>
      </c>
      <c r="E32" s="64">
        <v>0.47861700000000001</v>
      </c>
      <c r="F32" s="64">
        <v>1.508928</v>
      </c>
      <c r="G32" s="64">
        <v>5.7594659999999998</v>
      </c>
      <c r="H32" s="64">
        <v>0.91628699999999996</v>
      </c>
      <c r="I32" s="64">
        <v>53.205627</v>
      </c>
      <c r="J32" s="64">
        <v>47.842444</v>
      </c>
      <c r="K32" s="64">
        <v>0</v>
      </c>
      <c r="L32" s="65">
        <v>0</v>
      </c>
      <c r="M32" s="65">
        <v>0</v>
      </c>
      <c r="N32" s="66">
        <v>0</v>
      </c>
      <c r="O32" s="66">
        <v>0</v>
      </c>
      <c r="P32" s="67">
        <v>0</v>
      </c>
      <c r="Q32" s="67">
        <v>0</v>
      </c>
      <c r="R32" s="68">
        <v>7.7148130000000004</v>
      </c>
      <c r="S32" s="68">
        <v>7.7148130000000004</v>
      </c>
      <c r="T32" s="69">
        <v>6.3789530000000001</v>
      </c>
      <c r="U32" s="69">
        <v>6.3789530000000001</v>
      </c>
      <c r="V32" s="68">
        <v>0.91628699999999996</v>
      </c>
      <c r="W32" s="68">
        <v>0.91628699999999996</v>
      </c>
      <c r="X32" s="69">
        <v>47.842444</v>
      </c>
      <c r="Y32" s="69">
        <v>47.842444</v>
      </c>
      <c r="Z32" s="68">
        <v>0</v>
      </c>
      <c r="AA32" s="68">
        <v>0</v>
      </c>
      <c r="AB32" s="69">
        <v>7.7148130000000004</v>
      </c>
      <c r="AC32" s="69">
        <v>7.7148130000000004</v>
      </c>
      <c r="AD32" s="68">
        <v>6.3789530000000001</v>
      </c>
      <c r="AE32" s="68">
        <v>6.3789530000000001</v>
      </c>
      <c r="AF32" s="69">
        <v>0.91628699999999996</v>
      </c>
      <c r="AG32" s="69">
        <v>0.91628699999999996</v>
      </c>
      <c r="AH32" s="68">
        <v>47.842444</v>
      </c>
      <c r="AI32" s="68">
        <v>47.842444</v>
      </c>
      <c r="AJ32" s="69">
        <v>0</v>
      </c>
      <c r="AK32" s="69">
        <v>0</v>
      </c>
      <c r="AL32" s="68">
        <v>7.7148130000000004</v>
      </c>
      <c r="AM32" s="68">
        <v>7.7148130000000004</v>
      </c>
      <c r="AN32" s="66">
        <f>VLOOKUP($A32,Instr_2024_A!$A$8:$R$131,Instr_2024_A!$M$6,FALSE)*IF(VLOOKUP($A32,Instr_2024_A!$A$8:$R$131,Instr_2024_A!$O$6,FALSE)="EUR",1,IF(VLOOKUP($A32,Instr_2024_A!$A$8:$R$131,Instr_2024_A!$O$6,FALSE)="GBP",1/Instr_2024_A!$M$126,IF(VLOOKUP($A32,Instr_2024_A!$A$8:$R$131,Instr_2024_A!$O$6,FALSE)="USD",1/Instr_2024_A!$M$127,0)))</f>
        <v>0.774146</v>
      </c>
      <c r="AO32" s="66">
        <f>VLOOKUP($A32,Instr_2024_A!$A$8:$R$131,Instr_2024_A!$N$6,FALSE)*IF(VLOOKUP($A32,Instr_2024_A!$A$8:$R$131,Instr_2024_A!$O$6,FALSE)="EUR",1,IF(VLOOKUP($A32,Instr_2024_A!$A$8:$R$131,Instr_2024_A!$O$6,FALSE)="GBP",1/Instr_2024_A!$N$126,IF(VLOOKUP($A32,Instr_2024_A!$A$8:$R$131,Instr_2024_A!$O$6,FALSE)="USD",1/Instr_2024_A!$N$127,0)))</f>
        <v>0.774146</v>
      </c>
    </row>
    <row r="33" spans="1:41" ht="13.35" customHeight="1" x14ac:dyDescent="0.25">
      <c r="A33" s="63" t="s">
        <v>155</v>
      </c>
      <c r="B33" s="64">
        <v>12.090472999999999</v>
      </c>
      <c r="C33" s="64">
        <v>1.6447499999999999</v>
      </c>
      <c r="D33" s="64">
        <v>7.7446149999999996</v>
      </c>
      <c r="E33" s="64">
        <v>0.12135700000000001</v>
      </c>
      <c r="F33" s="64">
        <v>0.299535</v>
      </c>
      <c r="G33" s="64">
        <v>0</v>
      </c>
      <c r="H33" s="64">
        <v>0.194795</v>
      </c>
      <c r="I33" s="64">
        <v>89.492626000000001</v>
      </c>
      <c r="J33" s="64">
        <v>63.484372999999998</v>
      </c>
      <c r="K33" s="64">
        <v>0</v>
      </c>
      <c r="L33" s="65">
        <v>0</v>
      </c>
      <c r="M33" s="65">
        <v>0</v>
      </c>
      <c r="N33" s="66">
        <v>0</v>
      </c>
      <c r="O33" s="66">
        <v>0</v>
      </c>
      <c r="P33" s="67">
        <v>0</v>
      </c>
      <c r="Q33" s="67">
        <v>0</v>
      </c>
      <c r="R33" s="68">
        <v>12.090472999999999</v>
      </c>
      <c r="S33" s="68">
        <v>12.090472999999999</v>
      </c>
      <c r="T33" s="69">
        <v>7.7446149999999996</v>
      </c>
      <c r="U33" s="69">
        <v>7.7446149999999996</v>
      </c>
      <c r="V33" s="68">
        <v>0.194795</v>
      </c>
      <c r="W33" s="68">
        <v>0.194795</v>
      </c>
      <c r="X33" s="69">
        <v>63.484372999999998</v>
      </c>
      <c r="Y33" s="69">
        <v>63.484372999999998</v>
      </c>
      <c r="Z33" s="68">
        <v>0</v>
      </c>
      <c r="AA33" s="68">
        <v>0</v>
      </c>
      <c r="AB33" s="69">
        <v>12.090472999999999</v>
      </c>
      <c r="AC33" s="69">
        <v>12.090472999999999</v>
      </c>
      <c r="AD33" s="68">
        <v>7.7446149999999996</v>
      </c>
      <c r="AE33" s="68">
        <v>7.7446149999999996</v>
      </c>
      <c r="AF33" s="69">
        <v>0.194795</v>
      </c>
      <c r="AG33" s="69">
        <v>0.194795</v>
      </c>
      <c r="AH33" s="68">
        <v>63.484372999999998</v>
      </c>
      <c r="AI33" s="68">
        <v>63.484372999999998</v>
      </c>
      <c r="AJ33" s="69">
        <v>0</v>
      </c>
      <c r="AK33" s="69">
        <v>0</v>
      </c>
      <c r="AL33" s="68">
        <v>12.090472999999999</v>
      </c>
      <c r="AM33" s="68">
        <v>12.090472999999999</v>
      </c>
      <c r="AN33" s="66">
        <f>VLOOKUP($A33,Instr_2024_A!$A$8:$R$131,Instr_2024_A!$M$6,FALSE)*IF(VLOOKUP($A33,Instr_2024_A!$A$8:$R$131,Instr_2024_A!$O$6,FALSE)="EUR",1,IF(VLOOKUP($A33,Instr_2024_A!$A$8:$R$131,Instr_2024_A!$O$6,FALSE)="GBP",1/Instr_2024_A!$M$126,IF(VLOOKUP($A33,Instr_2024_A!$A$8:$R$131,Instr_2024_A!$O$6,FALSE)="USD",1/Instr_2024_A!$M$127,0)))</f>
        <v>0.58340400000000003</v>
      </c>
      <c r="AO33" s="66">
        <f>VLOOKUP($A33,Instr_2024_A!$A$8:$R$131,Instr_2024_A!$N$6,FALSE)*IF(VLOOKUP($A33,Instr_2024_A!$A$8:$R$131,Instr_2024_A!$O$6,FALSE)="EUR",1,IF(VLOOKUP($A33,Instr_2024_A!$A$8:$R$131,Instr_2024_A!$O$6,FALSE)="GBP",1/Instr_2024_A!$N$126,IF(VLOOKUP($A33,Instr_2024_A!$A$8:$R$131,Instr_2024_A!$O$6,FALSE)="USD",1/Instr_2024_A!$N$127,0)))</f>
        <v>0.58340400000000003</v>
      </c>
    </row>
    <row r="34" spans="1:41" ht="13.35" customHeight="1" x14ac:dyDescent="0.25">
      <c r="A34" s="63" t="s">
        <v>156</v>
      </c>
      <c r="B34" s="64">
        <v>4.4756309999999999</v>
      </c>
      <c r="C34" s="64">
        <v>2.5102669999999998</v>
      </c>
      <c r="D34" s="64">
        <v>0.85172199999999998</v>
      </c>
      <c r="E34" s="64">
        <v>6.550942</v>
      </c>
      <c r="F34" s="64">
        <v>2.5648179999999998</v>
      </c>
      <c r="G34" s="64">
        <v>5.0713489999999997</v>
      </c>
      <c r="H34" s="64">
        <v>1.526877</v>
      </c>
      <c r="I34" s="64">
        <v>9.8583000000000004E-2</v>
      </c>
      <c r="J34" s="64">
        <v>41.42989</v>
      </c>
      <c r="K34" s="64">
        <v>0</v>
      </c>
      <c r="L34" s="65">
        <v>0</v>
      </c>
      <c r="M34" s="65">
        <v>0</v>
      </c>
      <c r="N34" s="66">
        <v>0</v>
      </c>
      <c r="O34" s="66">
        <v>0</v>
      </c>
      <c r="P34" s="67">
        <v>0</v>
      </c>
      <c r="Q34" s="67">
        <v>0</v>
      </c>
      <c r="R34" s="68">
        <v>4.4756309999999999</v>
      </c>
      <c r="S34" s="68">
        <v>4.4756309999999999</v>
      </c>
      <c r="T34" s="69">
        <v>0.85172199999999998</v>
      </c>
      <c r="U34" s="69">
        <v>0.85172199999999998</v>
      </c>
      <c r="V34" s="68">
        <v>1.526877</v>
      </c>
      <c r="W34" s="68">
        <v>1.526877</v>
      </c>
      <c r="X34" s="69">
        <v>41.42989</v>
      </c>
      <c r="Y34" s="69">
        <v>41.42989</v>
      </c>
      <c r="Z34" s="68">
        <v>0</v>
      </c>
      <c r="AA34" s="68">
        <v>0</v>
      </c>
      <c r="AB34" s="69">
        <v>4.4756309999999999</v>
      </c>
      <c r="AC34" s="69">
        <v>4.4756309999999999</v>
      </c>
      <c r="AD34" s="68">
        <v>0.85172199999999998</v>
      </c>
      <c r="AE34" s="68">
        <v>0.85172199999999998</v>
      </c>
      <c r="AF34" s="69">
        <v>1.526877</v>
      </c>
      <c r="AG34" s="69">
        <v>1.526877</v>
      </c>
      <c r="AH34" s="68">
        <v>41.42989</v>
      </c>
      <c r="AI34" s="68">
        <v>41.42989</v>
      </c>
      <c r="AJ34" s="69">
        <v>0</v>
      </c>
      <c r="AK34" s="69">
        <v>0</v>
      </c>
      <c r="AL34" s="68">
        <v>4.4756309999999999</v>
      </c>
      <c r="AM34" s="68">
        <v>4.4756309999999999</v>
      </c>
      <c r="AN34" s="66">
        <f>VLOOKUP($A34,Instr_2024_A!$A$8:$R$131,Instr_2024_A!$M$6,FALSE)*IF(VLOOKUP($A34,Instr_2024_A!$A$8:$R$131,Instr_2024_A!$O$6,FALSE)="EUR",1,IF(VLOOKUP($A34,Instr_2024_A!$A$8:$R$131,Instr_2024_A!$O$6,FALSE)="GBP",1/Instr_2024_A!$M$126,IF(VLOOKUP($A34,Instr_2024_A!$A$8:$R$131,Instr_2024_A!$O$6,FALSE)="USD",1/Instr_2024_A!$M$127,0)))</f>
        <v>0.89396900000000001</v>
      </c>
      <c r="AO34" s="66">
        <f>VLOOKUP($A34,Instr_2024_A!$A$8:$R$131,Instr_2024_A!$N$6,FALSE)*IF(VLOOKUP($A34,Instr_2024_A!$A$8:$R$131,Instr_2024_A!$O$6,FALSE)="EUR",1,IF(VLOOKUP($A34,Instr_2024_A!$A$8:$R$131,Instr_2024_A!$O$6,FALSE)="GBP",1/Instr_2024_A!$N$126,IF(VLOOKUP($A34,Instr_2024_A!$A$8:$R$131,Instr_2024_A!$O$6,FALSE)="USD",1/Instr_2024_A!$N$127,0)))</f>
        <v>0.89396900000000001</v>
      </c>
    </row>
    <row r="35" spans="1:41" ht="13.35" customHeight="1" x14ac:dyDescent="0.25">
      <c r="A35" s="63" t="s">
        <v>157</v>
      </c>
      <c r="B35" s="64">
        <v>2.857348</v>
      </c>
      <c r="C35" s="64">
        <v>0.446629</v>
      </c>
      <c r="D35" s="64">
        <v>4.6376359999999996</v>
      </c>
      <c r="E35" s="64">
        <v>1.9279000000000001E-2</v>
      </c>
      <c r="F35" s="64">
        <v>0.69823999999999997</v>
      </c>
      <c r="G35" s="64">
        <v>61.439197999999998</v>
      </c>
      <c r="H35" s="64">
        <v>0.52669600000000005</v>
      </c>
      <c r="I35" s="64">
        <v>2.9073129999999998</v>
      </c>
      <c r="J35" s="64">
        <v>37.821630999999897</v>
      </c>
      <c r="K35" s="64">
        <v>0</v>
      </c>
      <c r="L35" s="65">
        <v>0</v>
      </c>
      <c r="M35" s="65">
        <v>0</v>
      </c>
      <c r="N35" s="66">
        <v>0</v>
      </c>
      <c r="O35" s="66">
        <v>0</v>
      </c>
      <c r="P35" s="67">
        <v>0</v>
      </c>
      <c r="Q35" s="67">
        <v>0</v>
      </c>
      <c r="R35" s="68">
        <v>2.857348</v>
      </c>
      <c r="S35" s="68">
        <v>2.857348</v>
      </c>
      <c r="T35" s="69">
        <v>4.6376359999999996</v>
      </c>
      <c r="U35" s="69">
        <v>4.6376359999999996</v>
      </c>
      <c r="V35" s="68">
        <v>0.52669600000000005</v>
      </c>
      <c r="W35" s="68">
        <v>0.52669600000000005</v>
      </c>
      <c r="X35" s="69" t="s">
        <v>345</v>
      </c>
      <c r="Y35" s="69" t="s">
        <v>345</v>
      </c>
      <c r="Z35" s="68">
        <v>0</v>
      </c>
      <c r="AA35" s="68">
        <v>0</v>
      </c>
      <c r="AB35" s="69">
        <v>2.857348</v>
      </c>
      <c r="AC35" s="69">
        <v>2.857348</v>
      </c>
      <c r="AD35" s="68">
        <v>4.6376359999999996</v>
      </c>
      <c r="AE35" s="68">
        <v>4.6376359999999996</v>
      </c>
      <c r="AF35" s="69">
        <v>0.52669600000000005</v>
      </c>
      <c r="AG35" s="69">
        <v>0.52669600000000005</v>
      </c>
      <c r="AH35" s="68">
        <v>37.821630999999897</v>
      </c>
      <c r="AI35" s="68">
        <v>37.821630999999897</v>
      </c>
      <c r="AJ35" s="69">
        <v>0</v>
      </c>
      <c r="AK35" s="69">
        <v>0</v>
      </c>
      <c r="AL35" s="68">
        <v>2.857348</v>
      </c>
      <c r="AM35" s="68">
        <v>2.857348</v>
      </c>
      <c r="AN35" s="66">
        <f>VLOOKUP($A35,Instr_2024_A!$A$8:$R$131,Instr_2024_A!$M$6,FALSE)*IF(VLOOKUP($A35,Instr_2024_A!$A$8:$R$131,Instr_2024_A!$O$6,FALSE)="EUR",1,IF(VLOOKUP($A35,Instr_2024_A!$A$8:$R$131,Instr_2024_A!$O$6,FALSE)="GBP",1/Instr_2024_A!$M$126,IF(VLOOKUP($A35,Instr_2024_A!$A$8:$R$131,Instr_2024_A!$O$6,FALSE)="USD",1/Instr_2024_A!$M$127,0)))</f>
        <v>0.97925542168674706</v>
      </c>
      <c r="AO35" s="66">
        <f>VLOOKUP($A35,Instr_2024_A!$A$8:$R$131,Instr_2024_A!$N$6,FALSE)*IF(VLOOKUP($A35,Instr_2024_A!$A$8:$R$131,Instr_2024_A!$O$6,FALSE)="EUR",1,IF(VLOOKUP($A35,Instr_2024_A!$A$8:$R$131,Instr_2024_A!$O$6,FALSE)="GBP",1/Instr_2024_A!$N$126,IF(VLOOKUP($A35,Instr_2024_A!$A$8:$R$131,Instr_2024_A!$O$6,FALSE)="USD",1/Instr_2024_A!$N$127,0)))</f>
        <v>0.97925542168674706</v>
      </c>
    </row>
    <row r="36" spans="1:41" ht="13.35" customHeight="1" x14ac:dyDescent="0.25">
      <c r="A36" s="63" t="s">
        <v>158</v>
      </c>
      <c r="B36" s="64">
        <v>7.3600269999999997</v>
      </c>
      <c r="C36" s="64">
        <v>4.9563709999999999</v>
      </c>
      <c r="D36" s="64">
        <v>16.836839999999999</v>
      </c>
      <c r="E36" s="64">
        <v>2.548578</v>
      </c>
      <c r="F36" s="64">
        <v>0.65520999999999996</v>
      </c>
      <c r="G36" s="64">
        <v>74.717546999999996</v>
      </c>
      <c r="H36" s="64">
        <v>5.4654049999999996</v>
      </c>
      <c r="I36" s="64">
        <v>4.2137520000000004</v>
      </c>
      <c r="J36" s="64">
        <v>47.785575000000001</v>
      </c>
      <c r="K36" s="64">
        <v>0</v>
      </c>
      <c r="L36" s="65">
        <v>0</v>
      </c>
      <c r="M36" s="65">
        <v>0</v>
      </c>
      <c r="N36" s="66">
        <v>0</v>
      </c>
      <c r="O36" s="66">
        <v>0</v>
      </c>
      <c r="P36" s="67">
        <v>0</v>
      </c>
      <c r="Q36" s="67">
        <v>0</v>
      </c>
      <c r="R36" s="68">
        <v>7.3600269999999997</v>
      </c>
      <c r="S36" s="68">
        <v>7.3600269999999997</v>
      </c>
      <c r="T36" s="69">
        <v>16.836839999999999</v>
      </c>
      <c r="U36" s="69">
        <v>16.836839999999999</v>
      </c>
      <c r="V36" s="68">
        <v>5.4654049999999996</v>
      </c>
      <c r="W36" s="68">
        <v>5.4654049999999996</v>
      </c>
      <c r="X36" s="69">
        <v>47.785575000000001</v>
      </c>
      <c r="Y36" s="69">
        <v>47.785575000000001</v>
      </c>
      <c r="Z36" s="68">
        <v>0</v>
      </c>
      <c r="AA36" s="68">
        <v>0</v>
      </c>
      <c r="AB36" s="69">
        <v>7.3600269999999997</v>
      </c>
      <c r="AC36" s="69">
        <v>7.3600269999999997</v>
      </c>
      <c r="AD36" s="68">
        <v>16.836839999999999</v>
      </c>
      <c r="AE36" s="68">
        <v>16.836839999999999</v>
      </c>
      <c r="AF36" s="69">
        <v>5.4654049999999996</v>
      </c>
      <c r="AG36" s="69">
        <v>5.4654049999999996</v>
      </c>
      <c r="AH36" s="68">
        <v>47.785575000000001</v>
      </c>
      <c r="AI36" s="68">
        <v>47.785575000000001</v>
      </c>
      <c r="AJ36" s="69">
        <v>0</v>
      </c>
      <c r="AK36" s="69">
        <v>0</v>
      </c>
      <c r="AL36" s="68">
        <v>7.3600269999999997</v>
      </c>
      <c r="AM36" s="68">
        <v>7.3600269999999997</v>
      </c>
      <c r="AN36" s="66">
        <f>VLOOKUP($A36,Instr_2024_A!$A$8:$R$131,Instr_2024_A!$M$6,FALSE)*IF(VLOOKUP($A36,Instr_2024_A!$A$8:$R$131,Instr_2024_A!$O$6,FALSE)="EUR",1,IF(VLOOKUP($A36,Instr_2024_A!$A$8:$R$131,Instr_2024_A!$O$6,FALSE)="GBP",1/Instr_2024_A!$M$126,IF(VLOOKUP($A36,Instr_2024_A!$A$8:$R$131,Instr_2024_A!$O$6,FALSE)="USD",1/Instr_2024_A!$M$127,0)))</f>
        <v>0.77506730769230758</v>
      </c>
      <c r="AO36" s="66">
        <f>VLOOKUP($A36,Instr_2024_A!$A$8:$R$131,Instr_2024_A!$N$6,FALSE)*IF(VLOOKUP($A36,Instr_2024_A!$A$8:$R$131,Instr_2024_A!$O$6,FALSE)="EUR",1,IF(VLOOKUP($A36,Instr_2024_A!$A$8:$R$131,Instr_2024_A!$O$6,FALSE)="GBP",1/Instr_2024_A!$N$126,IF(VLOOKUP($A36,Instr_2024_A!$A$8:$R$131,Instr_2024_A!$O$6,FALSE)="USD",1/Instr_2024_A!$N$127,0)))</f>
        <v>0.77506730769230758</v>
      </c>
    </row>
    <row r="37" spans="1:41" ht="13.35" customHeight="1" x14ac:dyDescent="0.25">
      <c r="A37" s="63" t="s">
        <v>159</v>
      </c>
      <c r="B37" s="64">
        <v>31.409807000000001</v>
      </c>
      <c r="C37" s="64">
        <v>6.7684850000000001</v>
      </c>
      <c r="D37" s="64">
        <v>48.964930000000003</v>
      </c>
      <c r="E37" s="64">
        <v>12.828134</v>
      </c>
      <c r="F37" s="64">
        <v>31.091162000000001</v>
      </c>
      <c r="G37" s="64">
        <v>5.2390059999999998</v>
      </c>
      <c r="H37" s="64">
        <v>7.5472619999999999</v>
      </c>
      <c r="I37" s="64">
        <v>34.862076000000002</v>
      </c>
      <c r="J37" s="64">
        <v>0</v>
      </c>
      <c r="K37" s="64">
        <v>57.445957999999997</v>
      </c>
      <c r="L37" s="65">
        <v>0</v>
      </c>
      <c r="M37" s="65">
        <v>0</v>
      </c>
      <c r="N37" s="66">
        <v>0</v>
      </c>
      <c r="O37" s="66">
        <v>0</v>
      </c>
      <c r="P37" s="67">
        <v>0</v>
      </c>
      <c r="Q37" s="67">
        <v>0</v>
      </c>
      <c r="R37" s="68">
        <v>31.409807000000001</v>
      </c>
      <c r="S37" s="68">
        <v>31.409807000000001</v>
      </c>
      <c r="T37" s="69">
        <v>48.964930000000003</v>
      </c>
      <c r="U37" s="69">
        <v>48.964930000000003</v>
      </c>
      <c r="V37" s="68">
        <v>7.5472619999999999</v>
      </c>
      <c r="W37" s="68">
        <v>7.5472619999999999</v>
      </c>
      <c r="X37" s="69">
        <v>0</v>
      </c>
      <c r="Y37" s="69">
        <v>0</v>
      </c>
      <c r="Z37" s="68">
        <v>57.445957999999997</v>
      </c>
      <c r="AA37" s="68">
        <v>57.445957999999997</v>
      </c>
      <c r="AB37" s="69">
        <v>31.409807000000001</v>
      </c>
      <c r="AC37" s="69">
        <v>31.409807000000001</v>
      </c>
      <c r="AD37" s="68">
        <v>48.964930000000003</v>
      </c>
      <c r="AE37" s="68">
        <v>48.964930000000003</v>
      </c>
      <c r="AF37" s="69">
        <v>7.5472619999999999</v>
      </c>
      <c r="AG37" s="69">
        <v>7.5472619999999999</v>
      </c>
      <c r="AH37" s="68">
        <v>0</v>
      </c>
      <c r="AI37" s="68">
        <v>0</v>
      </c>
      <c r="AJ37" s="69">
        <v>57.445957999999997</v>
      </c>
      <c r="AK37" s="69">
        <v>57.445957999999997</v>
      </c>
      <c r="AL37" s="68">
        <v>31.409807000000001</v>
      </c>
      <c r="AM37" s="68">
        <v>31.409807000000001</v>
      </c>
      <c r="AN37" s="66">
        <f>VLOOKUP($A37,Instr_2024_A!$A$8:$R$131,Instr_2024_A!$M$6,FALSE)*IF(VLOOKUP($A37,Instr_2024_A!$A$8:$R$131,Instr_2024_A!$O$6,FALSE)="EUR",1,IF(VLOOKUP($A37,Instr_2024_A!$A$8:$R$131,Instr_2024_A!$O$6,FALSE)="GBP",1/Instr_2024_A!$M$126,IF(VLOOKUP($A37,Instr_2024_A!$A$8:$R$131,Instr_2024_A!$O$6,FALSE)="USD",1/Instr_2024_A!$M$127,0)))</f>
        <v>0.75685500000000006</v>
      </c>
      <c r="AO37" s="66">
        <f>VLOOKUP($A37,Instr_2024_A!$A$8:$R$131,Instr_2024_A!$N$6,FALSE)*IF(VLOOKUP($A37,Instr_2024_A!$A$8:$R$131,Instr_2024_A!$O$6,FALSE)="EUR",1,IF(VLOOKUP($A37,Instr_2024_A!$A$8:$R$131,Instr_2024_A!$O$6,FALSE)="GBP",1/Instr_2024_A!$N$126,IF(VLOOKUP($A37,Instr_2024_A!$A$8:$R$131,Instr_2024_A!$O$6,FALSE)="USD",1/Instr_2024_A!$N$127,0)))</f>
        <v>0.75685500000000006</v>
      </c>
    </row>
    <row r="38" spans="1:41" ht="13.35" customHeight="1" x14ac:dyDescent="0.25">
      <c r="A38" s="63" t="s">
        <v>160</v>
      </c>
      <c r="B38" s="64">
        <v>46.357165000000002</v>
      </c>
      <c r="C38" s="64">
        <v>40.157366000000003</v>
      </c>
      <c r="D38" s="64">
        <v>78.536010000000005</v>
      </c>
      <c r="E38" s="64">
        <v>12.755661</v>
      </c>
      <c r="F38" s="64">
        <v>36.832583999999997</v>
      </c>
      <c r="G38" s="64">
        <v>41.863909999999997</v>
      </c>
      <c r="H38" s="64">
        <v>4.0824600000000002</v>
      </c>
      <c r="I38" s="64">
        <v>26.334510999999999</v>
      </c>
      <c r="J38" s="64">
        <v>0</v>
      </c>
      <c r="K38" s="64">
        <v>49.661346999999999</v>
      </c>
      <c r="L38" s="65">
        <v>0</v>
      </c>
      <c r="M38" s="65">
        <v>0</v>
      </c>
      <c r="N38" s="66">
        <v>0</v>
      </c>
      <c r="O38" s="66">
        <v>0</v>
      </c>
      <c r="P38" s="67">
        <v>0</v>
      </c>
      <c r="Q38" s="67">
        <v>0</v>
      </c>
      <c r="R38" s="68">
        <v>46.357165000000002</v>
      </c>
      <c r="S38" s="68">
        <v>46.357165000000002</v>
      </c>
      <c r="T38" s="69">
        <v>78.536010000000005</v>
      </c>
      <c r="U38" s="69">
        <v>78.536010000000005</v>
      </c>
      <c r="V38" s="68">
        <v>4.0824600000000002</v>
      </c>
      <c r="W38" s="68">
        <v>4.0824600000000002</v>
      </c>
      <c r="X38" s="69">
        <v>0</v>
      </c>
      <c r="Y38" s="69">
        <v>0</v>
      </c>
      <c r="Z38" s="68">
        <v>49.661346999999999</v>
      </c>
      <c r="AA38" s="68">
        <v>49.661346999999999</v>
      </c>
      <c r="AB38" s="69">
        <v>46.357165000000002</v>
      </c>
      <c r="AC38" s="69">
        <v>46.357165000000002</v>
      </c>
      <c r="AD38" s="68">
        <v>78.536010000000005</v>
      </c>
      <c r="AE38" s="68">
        <v>78.536010000000005</v>
      </c>
      <c r="AF38" s="69">
        <v>4.0824600000000002</v>
      </c>
      <c r="AG38" s="69">
        <v>4.0824600000000002</v>
      </c>
      <c r="AH38" s="68">
        <v>0</v>
      </c>
      <c r="AI38" s="68">
        <v>0</v>
      </c>
      <c r="AJ38" s="69">
        <v>49.661346999999999</v>
      </c>
      <c r="AK38" s="69">
        <v>49.661346999999999</v>
      </c>
      <c r="AL38" s="68">
        <v>46.357165000000002</v>
      </c>
      <c r="AM38" s="68">
        <v>46.357165000000002</v>
      </c>
      <c r="AN38" s="66">
        <f>VLOOKUP($A38,Instr_2024_A!$A$8:$R$131,Instr_2024_A!$M$6,FALSE)*IF(VLOOKUP($A38,Instr_2024_A!$A$8:$R$131,Instr_2024_A!$O$6,FALSE)="EUR",1,IF(VLOOKUP($A38,Instr_2024_A!$A$8:$R$131,Instr_2024_A!$O$6,FALSE)="GBP",1/Instr_2024_A!$M$126,IF(VLOOKUP($A38,Instr_2024_A!$A$8:$R$131,Instr_2024_A!$O$6,FALSE)="USD",1/Instr_2024_A!$M$127,0)))</f>
        <v>0.87549500000000002</v>
      </c>
      <c r="AO38" s="66">
        <f>VLOOKUP($A38,Instr_2024_A!$A$8:$R$131,Instr_2024_A!$N$6,FALSE)*IF(VLOOKUP($A38,Instr_2024_A!$A$8:$R$131,Instr_2024_A!$O$6,FALSE)="EUR",1,IF(VLOOKUP($A38,Instr_2024_A!$A$8:$R$131,Instr_2024_A!$O$6,FALSE)="GBP",1/Instr_2024_A!$N$126,IF(VLOOKUP($A38,Instr_2024_A!$A$8:$R$131,Instr_2024_A!$O$6,FALSE)="USD",1/Instr_2024_A!$N$127,0)))</f>
        <v>0.87549500000000002</v>
      </c>
    </row>
    <row r="39" spans="1:41" ht="13.35" customHeight="1" x14ac:dyDescent="0.25">
      <c r="A39" s="63" t="s">
        <v>161</v>
      </c>
      <c r="B39" s="64">
        <v>24.403618999999999</v>
      </c>
      <c r="C39" s="64">
        <v>0</v>
      </c>
      <c r="D39" s="64">
        <v>120.33986899999999</v>
      </c>
      <c r="E39" s="64">
        <v>1.7482000000000001E-2</v>
      </c>
      <c r="F39" s="64">
        <v>1.852986</v>
      </c>
      <c r="G39" s="64">
        <v>0</v>
      </c>
      <c r="H39" s="64">
        <v>0.37510500000000002</v>
      </c>
      <c r="I39" s="64">
        <v>0.43869200000000003</v>
      </c>
      <c r="J39" s="64">
        <v>0</v>
      </c>
      <c r="K39" s="64">
        <v>58.561785999999998</v>
      </c>
      <c r="L39" s="65">
        <v>0</v>
      </c>
      <c r="M39" s="65">
        <v>0</v>
      </c>
      <c r="N39" s="66">
        <v>0</v>
      </c>
      <c r="O39" s="66">
        <v>0</v>
      </c>
      <c r="P39" s="67">
        <v>0</v>
      </c>
      <c r="Q39" s="67">
        <v>0</v>
      </c>
      <c r="R39" s="68">
        <v>24.403618999999999</v>
      </c>
      <c r="S39" s="68">
        <v>24.403618999999999</v>
      </c>
      <c r="T39" s="69">
        <v>120.33986899999999</v>
      </c>
      <c r="U39" s="69">
        <v>120.33986899999999</v>
      </c>
      <c r="V39" s="68">
        <v>0.37510500000000002</v>
      </c>
      <c r="W39" s="68">
        <v>0.37510500000000002</v>
      </c>
      <c r="X39" s="69">
        <v>0</v>
      </c>
      <c r="Y39" s="69">
        <v>0</v>
      </c>
      <c r="Z39" s="68">
        <v>58.561785999999998</v>
      </c>
      <c r="AA39" s="68">
        <v>58.561785999999998</v>
      </c>
      <c r="AB39" s="69">
        <v>24.403618999999999</v>
      </c>
      <c r="AC39" s="69">
        <v>24.403618999999999</v>
      </c>
      <c r="AD39" s="68">
        <v>120.33986899999999</v>
      </c>
      <c r="AE39" s="68">
        <v>120.33986899999999</v>
      </c>
      <c r="AF39" s="69">
        <v>0.37510500000000002</v>
      </c>
      <c r="AG39" s="69">
        <v>0.37510500000000002</v>
      </c>
      <c r="AH39" s="68">
        <v>0</v>
      </c>
      <c r="AI39" s="68">
        <v>0</v>
      </c>
      <c r="AJ39" s="69">
        <v>58.561785999999998</v>
      </c>
      <c r="AK39" s="69">
        <v>58.561785999999998</v>
      </c>
      <c r="AL39" s="68">
        <v>24.403618999999999</v>
      </c>
      <c r="AM39" s="68">
        <v>24.403618999999999</v>
      </c>
      <c r="AN39" s="66">
        <f>VLOOKUP($A39,Instr_2024_A!$A$8:$R$131,Instr_2024_A!$M$6,FALSE)*IF(VLOOKUP($A39,Instr_2024_A!$A$8:$R$131,Instr_2024_A!$O$6,FALSE)="EUR",1,IF(VLOOKUP($A39,Instr_2024_A!$A$8:$R$131,Instr_2024_A!$O$6,FALSE)="GBP",1/Instr_2024_A!$M$126,IF(VLOOKUP($A39,Instr_2024_A!$A$8:$R$131,Instr_2024_A!$O$6,FALSE)="USD",1/Instr_2024_A!$M$127,0)))</f>
        <v>0.74243400000000004</v>
      </c>
      <c r="AO39" s="66">
        <f>VLOOKUP($A39,Instr_2024_A!$A$8:$R$131,Instr_2024_A!$N$6,FALSE)*IF(VLOOKUP($A39,Instr_2024_A!$A$8:$R$131,Instr_2024_A!$O$6,FALSE)="EUR",1,IF(VLOOKUP($A39,Instr_2024_A!$A$8:$R$131,Instr_2024_A!$O$6,FALSE)="GBP",1/Instr_2024_A!$N$126,IF(VLOOKUP($A39,Instr_2024_A!$A$8:$R$131,Instr_2024_A!$O$6,FALSE)="USD",1/Instr_2024_A!$N$127,0)))</f>
        <v>0.74243400000000004</v>
      </c>
    </row>
    <row r="40" spans="1:41" ht="13.35" customHeight="1" x14ac:dyDescent="0.25">
      <c r="A40" s="63" t="s">
        <v>216</v>
      </c>
      <c r="B40" s="64">
        <v>5.8233689999999996</v>
      </c>
      <c r="C40" s="64">
        <v>4.7171700000000003</v>
      </c>
      <c r="D40" s="64">
        <v>11.212054</v>
      </c>
      <c r="E40" s="64">
        <v>1.4664379999999999</v>
      </c>
      <c r="F40" s="64">
        <v>6.5615240000000004</v>
      </c>
      <c r="G40" s="64">
        <v>20.532648999999999</v>
      </c>
      <c r="H40" s="64">
        <v>0.18216399999999999</v>
      </c>
      <c r="I40" s="64">
        <v>4.8821969999999997</v>
      </c>
      <c r="J40" s="64">
        <v>0</v>
      </c>
      <c r="K40" s="64">
        <v>49.937472999999997</v>
      </c>
      <c r="L40" s="65">
        <v>0</v>
      </c>
      <c r="M40" s="65">
        <v>0</v>
      </c>
      <c r="N40" s="66">
        <v>0</v>
      </c>
      <c r="O40" s="66">
        <v>0</v>
      </c>
      <c r="P40" s="67">
        <v>0</v>
      </c>
      <c r="Q40" s="67">
        <v>0</v>
      </c>
      <c r="R40" s="68">
        <v>5.8233689999999996</v>
      </c>
      <c r="S40" s="68">
        <v>5.8233689999999996</v>
      </c>
      <c r="T40" s="69">
        <v>11.212054</v>
      </c>
      <c r="U40" s="69">
        <v>11.212054</v>
      </c>
      <c r="V40" s="68">
        <v>0.18216399999999999</v>
      </c>
      <c r="W40" s="68">
        <v>0.18216399999999999</v>
      </c>
      <c r="X40" s="69">
        <v>0</v>
      </c>
      <c r="Y40" s="69">
        <v>0</v>
      </c>
      <c r="Z40" s="68">
        <v>49.937472999999997</v>
      </c>
      <c r="AA40" s="68">
        <v>49.937472999999997</v>
      </c>
      <c r="AB40" s="69">
        <v>5.8233689999999996</v>
      </c>
      <c r="AC40" s="69">
        <v>5.8233689999999996</v>
      </c>
      <c r="AD40" s="68">
        <v>11.212054</v>
      </c>
      <c r="AE40" s="68">
        <v>11.212054</v>
      </c>
      <c r="AF40" s="69">
        <v>0.18216399999999999</v>
      </c>
      <c r="AG40" s="69">
        <v>0.18216399999999999</v>
      </c>
      <c r="AH40" s="68">
        <v>0</v>
      </c>
      <c r="AI40" s="68">
        <v>0</v>
      </c>
      <c r="AJ40" s="69">
        <v>49.937472999999997</v>
      </c>
      <c r="AK40" s="69">
        <v>49.937472999999997</v>
      </c>
      <c r="AL40" s="68">
        <v>5.8233689999999996</v>
      </c>
      <c r="AM40" s="68">
        <v>5.8233689999999996</v>
      </c>
      <c r="AN40" s="66">
        <f>VLOOKUP($A40,Instr_2024_A!$A$8:$R$131,Instr_2024_A!$M$6,FALSE)*IF(VLOOKUP($A40,Instr_2024_A!$A$8:$R$131,Instr_2024_A!$O$6,FALSE)="EUR",1,IF(VLOOKUP($A40,Instr_2024_A!$A$8:$R$131,Instr_2024_A!$O$6,FALSE)="GBP",1/Instr_2024_A!$M$126,IF(VLOOKUP($A40,Instr_2024_A!$A$8:$R$131,Instr_2024_A!$O$6,FALSE)="USD",1/Instr_2024_A!$M$127,0)))</f>
        <v>0.87065400000000004</v>
      </c>
      <c r="AO40" s="66">
        <f>VLOOKUP($A40,Instr_2024_A!$A$8:$R$131,Instr_2024_A!$N$6,FALSE)*IF(VLOOKUP($A40,Instr_2024_A!$A$8:$R$131,Instr_2024_A!$O$6,FALSE)="EUR",1,IF(VLOOKUP($A40,Instr_2024_A!$A$8:$R$131,Instr_2024_A!$O$6,FALSE)="GBP",1/Instr_2024_A!$N$126,IF(VLOOKUP($A40,Instr_2024_A!$A$8:$R$131,Instr_2024_A!$O$6,FALSE)="USD",1/Instr_2024_A!$N$127,0)))</f>
        <v>0.87065400000000004</v>
      </c>
    </row>
    <row r="41" spans="1:41" ht="13.35" customHeight="1" x14ac:dyDescent="0.25">
      <c r="A41" s="63" t="s">
        <v>217</v>
      </c>
      <c r="B41" s="64">
        <v>3.0396139999999998</v>
      </c>
      <c r="C41" s="64">
        <v>0</v>
      </c>
      <c r="D41" s="64">
        <v>14.635291</v>
      </c>
      <c r="E41" s="64">
        <v>0.63861599999999996</v>
      </c>
      <c r="F41" s="64">
        <v>0.85970100000000005</v>
      </c>
      <c r="G41" s="64">
        <v>0</v>
      </c>
      <c r="H41" s="64">
        <v>2.5666999999999999E-2</v>
      </c>
      <c r="I41" s="64">
        <v>0.57750100000000004</v>
      </c>
      <c r="J41" s="64">
        <v>0</v>
      </c>
      <c r="K41" s="64">
        <v>59.570768000000001</v>
      </c>
      <c r="L41" s="65">
        <v>0</v>
      </c>
      <c r="M41" s="65">
        <v>0</v>
      </c>
      <c r="N41" s="66">
        <v>0</v>
      </c>
      <c r="O41" s="66">
        <v>0</v>
      </c>
      <c r="P41" s="67">
        <v>0</v>
      </c>
      <c r="Q41" s="67">
        <v>0</v>
      </c>
      <c r="R41" s="68">
        <v>3.0396139999999998</v>
      </c>
      <c r="S41" s="68">
        <v>3.0396139999999998</v>
      </c>
      <c r="T41" s="69">
        <v>14.635291</v>
      </c>
      <c r="U41" s="69">
        <v>14.635291</v>
      </c>
      <c r="V41" s="68">
        <v>2.5666999999999999E-2</v>
      </c>
      <c r="W41" s="68">
        <v>2.5666999999999999E-2</v>
      </c>
      <c r="X41" s="69">
        <v>0</v>
      </c>
      <c r="Y41" s="69">
        <v>0</v>
      </c>
      <c r="Z41" s="68">
        <v>59.570768000000001</v>
      </c>
      <c r="AA41" s="68">
        <v>59.570768000000001</v>
      </c>
      <c r="AB41" s="69">
        <v>3.0396139999999998</v>
      </c>
      <c r="AC41" s="69">
        <v>3.0396139999999998</v>
      </c>
      <c r="AD41" s="68">
        <v>14.635291</v>
      </c>
      <c r="AE41" s="68">
        <v>14.635291</v>
      </c>
      <c r="AF41" s="69">
        <v>2.5666999999999999E-2</v>
      </c>
      <c r="AG41" s="69">
        <v>2.5666999999999999E-2</v>
      </c>
      <c r="AH41" s="68">
        <v>0</v>
      </c>
      <c r="AI41" s="68">
        <v>0</v>
      </c>
      <c r="AJ41" s="69">
        <v>59.570768000000001</v>
      </c>
      <c r="AK41" s="69">
        <v>59.570768000000001</v>
      </c>
      <c r="AL41" s="68">
        <v>3.0396139999999998</v>
      </c>
      <c r="AM41" s="68">
        <v>3.0396139999999998</v>
      </c>
      <c r="AN41" s="66">
        <f>VLOOKUP($A41,Instr_2024_A!$A$8:$R$131,Instr_2024_A!$M$6,FALSE)*IF(VLOOKUP($A41,Instr_2024_A!$A$8:$R$131,Instr_2024_A!$O$6,FALSE)="EUR",1,IF(VLOOKUP($A41,Instr_2024_A!$A$8:$R$131,Instr_2024_A!$O$6,FALSE)="GBP",1/Instr_2024_A!$M$126,IF(VLOOKUP($A41,Instr_2024_A!$A$8:$R$131,Instr_2024_A!$O$6,FALSE)="USD",1/Instr_2024_A!$M$127,0)))</f>
        <v>0.72985900000000004</v>
      </c>
      <c r="AO41" s="66">
        <f>VLOOKUP($A41,Instr_2024_A!$A$8:$R$131,Instr_2024_A!$N$6,FALSE)*IF(VLOOKUP($A41,Instr_2024_A!$A$8:$R$131,Instr_2024_A!$O$6,FALSE)="EUR",1,IF(VLOOKUP($A41,Instr_2024_A!$A$8:$R$131,Instr_2024_A!$O$6,FALSE)="GBP",1/Instr_2024_A!$N$126,IF(VLOOKUP($A41,Instr_2024_A!$A$8:$R$131,Instr_2024_A!$O$6,FALSE)="USD",1/Instr_2024_A!$N$127,0)))</f>
        <v>0.72985900000000004</v>
      </c>
    </row>
    <row r="42" spans="1:41" ht="13.35" customHeight="1" x14ac:dyDescent="0.25">
      <c r="A42" s="63" t="s">
        <v>162</v>
      </c>
      <c r="B42" s="64">
        <v>44.170710999999997</v>
      </c>
      <c r="C42" s="64">
        <v>32.575972999999998</v>
      </c>
      <c r="D42" s="64">
        <v>64.217516000000003</v>
      </c>
      <c r="E42" s="64">
        <v>28.570181000000002</v>
      </c>
      <c r="F42" s="64">
        <v>46.105902999999998</v>
      </c>
      <c r="G42" s="64">
        <v>64.549734999999998</v>
      </c>
      <c r="H42" s="64">
        <v>17.254542000000001</v>
      </c>
      <c r="I42" s="64">
        <v>47.952956</v>
      </c>
      <c r="J42" s="64">
        <v>0</v>
      </c>
      <c r="K42" s="64">
        <v>50.180985</v>
      </c>
      <c r="L42" s="65">
        <v>0</v>
      </c>
      <c r="M42" s="65">
        <v>0</v>
      </c>
      <c r="N42" s="66">
        <v>0</v>
      </c>
      <c r="O42" s="66">
        <v>0</v>
      </c>
      <c r="P42" s="67">
        <v>0</v>
      </c>
      <c r="Q42" s="67">
        <v>0</v>
      </c>
      <c r="R42" s="68">
        <v>44.170710999999997</v>
      </c>
      <c r="S42" s="68">
        <v>44.170710999999997</v>
      </c>
      <c r="T42" s="69">
        <v>64.217516000000003</v>
      </c>
      <c r="U42" s="69">
        <v>64.217516000000003</v>
      </c>
      <c r="V42" s="68">
        <v>17.254542000000001</v>
      </c>
      <c r="W42" s="68">
        <v>17.254542000000001</v>
      </c>
      <c r="X42" s="69">
        <v>0</v>
      </c>
      <c r="Y42" s="69">
        <v>0</v>
      </c>
      <c r="Z42" s="68">
        <v>50.180985</v>
      </c>
      <c r="AA42" s="68">
        <v>50.180985</v>
      </c>
      <c r="AB42" s="69">
        <v>44.170710999999997</v>
      </c>
      <c r="AC42" s="69">
        <v>44.170710999999997</v>
      </c>
      <c r="AD42" s="68">
        <v>64.217516000000003</v>
      </c>
      <c r="AE42" s="68">
        <v>64.217516000000003</v>
      </c>
      <c r="AF42" s="69">
        <v>17.254542000000001</v>
      </c>
      <c r="AG42" s="69">
        <v>17.254542000000001</v>
      </c>
      <c r="AH42" s="68">
        <v>0</v>
      </c>
      <c r="AI42" s="68">
        <v>0</v>
      </c>
      <c r="AJ42" s="69">
        <v>50.180985</v>
      </c>
      <c r="AK42" s="69">
        <v>50.180985</v>
      </c>
      <c r="AL42" s="68">
        <v>44.170710999999997</v>
      </c>
      <c r="AM42" s="68">
        <v>44.170710999999997</v>
      </c>
      <c r="AN42" s="66">
        <f>VLOOKUP($A42,Instr_2024_A!$A$8:$R$131,Instr_2024_A!$M$6,FALSE)*IF(VLOOKUP($A42,Instr_2024_A!$A$8:$R$131,Instr_2024_A!$O$6,FALSE)="EUR",1,IF(VLOOKUP($A42,Instr_2024_A!$A$8:$R$131,Instr_2024_A!$O$6,FALSE)="GBP",1/Instr_2024_A!$M$126,IF(VLOOKUP($A42,Instr_2024_A!$A$8:$R$131,Instr_2024_A!$O$6,FALSE)="USD",1/Instr_2024_A!$M$127,0)))</f>
        <v>0.866429</v>
      </c>
      <c r="AO42" s="66">
        <f>VLOOKUP($A42,Instr_2024_A!$A$8:$R$131,Instr_2024_A!$N$6,FALSE)*IF(VLOOKUP($A42,Instr_2024_A!$A$8:$R$131,Instr_2024_A!$O$6,FALSE)="EUR",1,IF(VLOOKUP($A42,Instr_2024_A!$A$8:$R$131,Instr_2024_A!$O$6,FALSE)="GBP",1/Instr_2024_A!$N$126,IF(VLOOKUP($A42,Instr_2024_A!$A$8:$R$131,Instr_2024_A!$O$6,FALSE)="USD",1/Instr_2024_A!$N$127,0)))</f>
        <v>0.866429</v>
      </c>
    </row>
    <row r="43" spans="1:41" ht="13.35" customHeight="1" x14ac:dyDescent="0.25">
      <c r="A43" s="63" t="s">
        <v>163</v>
      </c>
      <c r="B43" s="64">
        <v>29.674015000000001</v>
      </c>
      <c r="C43" s="64">
        <v>0</v>
      </c>
      <c r="D43" s="64">
        <v>62.346386000000003</v>
      </c>
      <c r="E43" s="64">
        <v>5.1378199999999996</v>
      </c>
      <c r="F43" s="64">
        <v>5.1962140000000003</v>
      </c>
      <c r="G43" s="64">
        <v>0</v>
      </c>
      <c r="H43" s="64">
        <v>2.2805409999999999</v>
      </c>
      <c r="I43" s="64">
        <v>2.4975170000000002</v>
      </c>
      <c r="J43" s="64">
        <v>0</v>
      </c>
      <c r="K43" s="64">
        <v>60.423903000000003</v>
      </c>
      <c r="L43" s="65">
        <v>0</v>
      </c>
      <c r="M43" s="65">
        <v>0</v>
      </c>
      <c r="N43" s="66">
        <v>0</v>
      </c>
      <c r="O43" s="66">
        <v>0</v>
      </c>
      <c r="P43" s="67">
        <v>0</v>
      </c>
      <c r="Q43" s="67">
        <v>0</v>
      </c>
      <c r="R43" s="68">
        <v>29.674015000000001</v>
      </c>
      <c r="S43" s="68">
        <v>29.674015000000001</v>
      </c>
      <c r="T43" s="69">
        <v>62.346386000000003</v>
      </c>
      <c r="U43" s="69">
        <v>62.346386000000003</v>
      </c>
      <c r="V43" s="68">
        <v>2.2805409999999999</v>
      </c>
      <c r="W43" s="68">
        <v>2.2805409999999999</v>
      </c>
      <c r="X43" s="69">
        <v>0</v>
      </c>
      <c r="Y43" s="69">
        <v>0</v>
      </c>
      <c r="Z43" s="68">
        <v>60.423903000000003</v>
      </c>
      <c r="AA43" s="68">
        <v>60.423903000000003</v>
      </c>
      <c r="AB43" s="69">
        <v>29.674015000000001</v>
      </c>
      <c r="AC43" s="69">
        <v>29.674015000000001</v>
      </c>
      <c r="AD43" s="68">
        <v>62.346386000000003</v>
      </c>
      <c r="AE43" s="68">
        <v>62.346386000000003</v>
      </c>
      <c r="AF43" s="69">
        <v>2.2805409999999999</v>
      </c>
      <c r="AG43" s="69">
        <v>2.2805409999999999</v>
      </c>
      <c r="AH43" s="68">
        <v>0</v>
      </c>
      <c r="AI43" s="68">
        <v>0</v>
      </c>
      <c r="AJ43" s="69">
        <v>60.423903000000003</v>
      </c>
      <c r="AK43" s="69">
        <v>60.423903000000003</v>
      </c>
      <c r="AL43" s="68">
        <v>29.674015000000001</v>
      </c>
      <c r="AM43" s="68">
        <v>29.674015000000001</v>
      </c>
      <c r="AN43" s="66">
        <f>VLOOKUP($A43,Instr_2024_A!$A$8:$R$131,Instr_2024_A!$M$6,FALSE)*IF(VLOOKUP($A43,Instr_2024_A!$A$8:$R$131,Instr_2024_A!$O$6,FALSE)="EUR",1,IF(VLOOKUP($A43,Instr_2024_A!$A$8:$R$131,Instr_2024_A!$O$6,FALSE)="GBP",1/Instr_2024_A!$M$126,IF(VLOOKUP($A43,Instr_2024_A!$A$8:$R$131,Instr_2024_A!$O$6,FALSE)="USD",1/Instr_2024_A!$M$127,0)))</f>
        <v>0.71955400000000003</v>
      </c>
      <c r="AO43" s="66">
        <f>VLOOKUP($A43,Instr_2024_A!$A$8:$R$131,Instr_2024_A!$N$6,FALSE)*IF(VLOOKUP($A43,Instr_2024_A!$A$8:$R$131,Instr_2024_A!$O$6,FALSE)="EUR",1,IF(VLOOKUP($A43,Instr_2024_A!$A$8:$R$131,Instr_2024_A!$O$6,FALSE)="GBP",1/Instr_2024_A!$N$126,IF(VLOOKUP($A43,Instr_2024_A!$A$8:$R$131,Instr_2024_A!$O$6,FALSE)="USD",1/Instr_2024_A!$N$127,0)))</f>
        <v>0.71955400000000003</v>
      </c>
    </row>
    <row r="44" spans="1:41" ht="13.35" customHeight="1" x14ac:dyDescent="0.25">
      <c r="A44" s="63" t="s">
        <v>164</v>
      </c>
      <c r="B44" s="64">
        <v>103.11691500000001</v>
      </c>
      <c r="C44" s="64">
        <v>37.432696999999997</v>
      </c>
      <c r="D44" s="64">
        <v>71.902518000000001</v>
      </c>
      <c r="E44" s="64">
        <v>74.765861000000001</v>
      </c>
      <c r="F44" s="64">
        <v>103.227068</v>
      </c>
      <c r="G44" s="64">
        <v>80.284440000000004</v>
      </c>
      <c r="H44" s="64">
        <v>32.159672</v>
      </c>
      <c r="I44" s="64">
        <v>83.825750999999997</v>
      </c>
      <c r="J44" s="64">
        <v>0</v>
      </c>
      <c r="K44" s="64">
        <v>50.454621000000003</v>
      </c>
      <c r="L44" s="65">
        <v>0</v>
      </c>
      <c r="M44" s="65">
        <v>0</v>
      </c>
      <c r="N44" s="66">
        <v>0</v>
      </c>
      <c r="O44" s="66">
        <v>0</v>
      </c>
      <c r="P44" s="67">
        <v>0</v>
      </c>
      <c r="Q44" s="67">
        <v>0</v>
      </c>
      <c r="R44" s="68">
        <v>103.11691500000001</v>
      </c>
      <c r="S44" s="68">
        <v>103.11691500000001</v>
      </c>
      <c r="T44" s="69">
        <v>71.902518000000001</v>
      </c>
      <c r="U44" s="69">
        <v>71.902518000000001</v>
      </c>
      <c r="V44" s="68">
        <v>32.159672</v>
      </c>
      <c r="W44" s="68">
        <v>32.159672</v>
      </c>
      <c r="X44" s="69">
        <v>0</v>
      </c>
      <c r="Y44" s="69">
        <v>0</v>
      </c>
      <c r="Z44" s="68">
        <v>50.454621000000003</v>
      </c>
      <c r="AA44" s="68">
        <v>50.454621000000003</v>
      </c>
      <c r="AB44" s="69">
        <v>103.11691500000001</v>
      </c>
      <c r="AC44" s="69">
        <v>103.11691500000001</v>
      </c>
      <c r="AD44" s="68">
        <v>71.902518000000001</v>
      </c>
      <c r="AE44" s="68">
        <v>71.902518000000001</v>
      </c>
      <c r="AF44" s="69">
        <v>32.159672</v>
      </c>
      <c r="AG44" s="69">
        <v>32.159672</v>
      </c>
      <c r="AH44" s="68">
        <v>0</v>
      </c>
      <c r="AI44" s="68">
        <v>0</v>
      </c>
      <c r="AJ44" s="69">
        <v>50.454621000000003</v>
      </c>
      <c r="AK44" s="69">
        <v>50.454621000000003</v>
      </c>
      <c r="AL44" s="68">
        <v>103.11691500000001</v>
      </c>
      <c r="AM44" s="68">
        <v>103.11691500000001</v>
      </c>
      <c r="AN44" s="66">
        <f>VLOOKUP($A44,Instr_2024_A!$A$8:$R$131,Instr_2024_A!$M$6,FALSE)*IF(VLOOKUP($A44,Instr_2024_A!$A$8:$R$131,Instr_2024_A!$O$6,FALSE)="EUR",1,IF(VLOOKUP($A44,Instr_2024_A!$A$8:$R$131,Instr_2024_A!$O$6,FALSE)="GBP",1/Instr_2024_A!$M$126,IF(VLOOKUP($A44,Instr_2024_A!$A$8:$R$131,Instr_2024_A!$O$6,FALSE)="USD",1/Instr_2024_A!$M$127,0)))</f>
        <v>0.86173</v>
      </c>
      <c r="AO44" s="66">
        <f>VLOOKUP($A44,Instr_2024_A!$A$8:$R$131,Instr_2024_A!$N$6,FALSE)*IF(VLOOKUP($A44,Instr_2024_A!$A$8:$R$131,Instr_2024_A!$O$6,FALSE)="EUR",1,IF(VLOOKUP($A44,Instr_2024_A!$A$8:$R$131,Instr_2024_A!$O$6,FALSE)="GBP",1/Instr_2024_A!$N$126,IF(VLOOKUP($A44,Instr_2024_A!$A$8:$R$131,Instr_2024_A!$O$6,FALSE)="USD",1/Instr_2024_A!$N$127,0)))</f>
        <v>0.86173</v>
      </c>
    </row>
    <row r="45" spans="1:41" ht="13.35" customHeight="1" x14ac:dyDescent="0.25">
      <c r="A45" s="63" t="s">
        <v>165</v>
      </c>
      <c r="B45" s="64">
        <v>13.829879</v>
      </c>
      <c r="C45" s="64">
        <v>0</v>
      </c>
      <c r="D45" s="64">
        <v>65.527698999999998</v>
      </c>
      <c r="E45" s="64">
        <v>0</v>
      </c>
      <c r="F45" s="64">
        <v>3.1638540000000002</v>
      </c>
      <c r="G45" s="64">
        <v>0</v>
      </c>
      <c r="H45" s="64">
        <v>6.8659189999999999</v>
      </c>
      <c r="I45" s="64">
        <v>7.1962279999999996</v>
      </c>
      <c r="J45" s="64">
        <v>0</v>
      </c>
      <c r="K45" s="64">
        <v>61.087881000000003</v>
      </c>
      <c r="L45" s="65">
        <v>0</v>
      </c>
      <c r="M45" s="65">
        <v>0</v>
      </c>
      <c r="N45" s="66">
        <v>0</v>
      </c>
      <c r="O45" s="66">
        <v>0</v>
      </c>
      <c r="P45" s="67">
        <v>0</v>
      </c>
      <c r="Q45" s="67">
        <v>0</v>
      </c>
      <c r="R45" s="68">
        <v>13.829879</v>
      </c>
      <c r="S45" s="68">
        <v>13.829879</v>
      </c>
      <c r="T45" s="69">
        <v>65.527698999999998</v>
      </c>
      <c r="U45" s="69">
        <v>65.527698999999998</v>
      </c>
      <c r="V45" s="68">
        <v>6.8659189999999999</v>
      </c>
      <c r="W45" s="68">
        <v>6.8659189999999999</v>
      </c>
      <c r="X45" s="69">
        <v>0</v>
      </c>
      <c r="Y45" s="69">
        <v>0</v>
      </c>
      <c r="Z45" s="68">
        <v>61.087881000000003</v>
      </c>
      <c r="AA45" s="68">
        <v>61.087881000000003</v>
      </c>
      <c r="AB45" s="69">
        <v>13.829879</v>
      </c>
      <c r="AC45" s="69">
        <v>13.829879</v>
      </c>
      <c r="AD45" s="68">
        <v>65.527698999999998</v>
      </c>
      <c r="AE45" s="68">
        <v>65.527698999999998</v>
      </c>
      <c r="AF45" s="69">
        <v>6.8659189999999999</v>
      </c>
      <c r="AG45" s="69">
        <v>6.8659189999999999</v>
      </c>
      <c r="AH45" s="68">
        <v>0</v>
      </c>
      <c r="AI45" s="68">
        <v>0</v>
      </c>
      <c r="AJ45" s="69">
        <v>61.087881000000003</v>
      </c>
      <c r="AK45" s="69">
        <v>61.087881000000003</v>
      </c>
      <c r="AL45" s="68">
        <v>13.829879</v>
      </c>
      <c r="AM45" s="68">
        <v>13.829879</v>
      </c>
      <c r="AN45" s="66">
        <f>VLOOKUP($A45,Instr_2024_A!$A$8:$R$131,Instr_2024_A!$M$6,FALSE)*IF(VLOOKUP($A45,Instr_2024_A!$A$8:$R$131,Instr_2024_A!$O$6,FALSE)="EUR",1,IF(VLOOKUP($A45,Instr_2024_A!$A$8:$R$131,Instr_2024_A!$O$6,FALSE)="GBP",1/Instr_2024_A!$M$126,IF(VLOOKUP($A45,Instr_2024_A!$A$8:$R$131,Instr_2024_A!$O$6,FALSE)="USD",1/Instr_2024_A!$M$127,0)))</f>
        <v>0.71173299999999995</v>
      </c>
      <c r="AO45" s="66">
        <f>VLOOKUP($A45,Instr_2024_A!$A$8:$R$131,Instr_2024_A!$N$6,FALSE)*IF(VLOOKUP($A45,Instr_2024_A!$A$8:$R$131,Instr_2024_A!$O$6,FALSE)="EUR",1,IF(VLOOKUP($A45,Instr_2024_A!$A$8:$R$131,Instr_2024_A!$O$6,FALSE)="GBP",1/Instr_2024_A!$N$126,IF(VLOOKUP($A45,Instr_2024_A!$A$8:$R$131,Instr_2024_A!$O$6,FALSE)="USD",1/Instr_2024_A!$N$127,0)))</f>
        <v>0.71173299999999995</v>
      </c>
    </row>
    <row r="46" spans="1:41" ht="13.35" customHeight="1" x14ac:dyDescent="0.25">
      <c r="A46" s="63" t="s">
        <v>166</v>
      </c>
      <c r="B46" s="64">
        <v>61.069290000000002</v>
      </c>
      <c r="C46" s="64">
        <v>28.257598999999999</v>
      </c>
      <c r="D46" s="64">
        <v>54.718333999999999</v>
      </c>
      <c r="E46" s="64">
        <v>82.778756999999999</v>
      </c>
      <c r="F46" s="64">
        <v>44.378762000000002</v>
      </c>
      <c r="G46" s="64">
        <v>55.781221000000002</v>
      </c>
      <c r="H46" s="64">
        <v>89.377202999999994</v>
      </c>
      <c r="I46" s="64">
        <v>53.459465000000002</v>
      </c>
      <c r="J46" s="64">
        <v>0</v>
      </c>
      <c r="K46" s="64">
        <v>50.783639999999998</v>
      </c>
      <c r="L46" s="65">
        <v>0</v>
      </c>
      <c r="M46" s="65">
        <v>0</v>
      </c>
      <c r="N46" s="66">
        <v>0</v>
      </c>
      <c r="O46" s="66">
        <v>0</v>
      </c>
      <c r="P46" s="67">
        <v>0</v>
      </c>
      <c r="Q46" s="67">
        <v>0</v>
      </c>
      <c r="R46" s="68">
        <v>61.069290000000002</v>
      </c>
      <c r="S46" s="68">
        <v>61.069290000000002</v>
      </c>
      <c r="T46" s="69">
        <v>54.718333999999999</v>
      </c>
      <c r="U46" s="69">
        <v>54.718333999999999</v>
      </c>
      <c r="V46" s="68">
        <v>89.377202999999994</v>
      </c>
      <c r="W46" s="68">
        <v>89.377202999999994</v>
      </c>
      <c r="X46" s="69">
        <v>0</v>
      </c>
      <c r="Y46" s="69">
        <v>0</v>
      </c>
      <c r="Z46" s="68">
        <v>50.783639999999998</v>
      </c>
      <c r="AA46" s="68">
        <v>50.783639999999998</v>
      </c>
      <c r="AB46" s="69">
        <v>61.069290000000002</v>
      </c>
      <c r="AC46" s="69">
        <v>61.069290000000002</v>
      </c>
      <c r="AD46" s="68">
        <v>54.718333999999999</v>
      </c>
      <c r="AE46" s="68">
        <v>54.718333999999999</v>
      </c>
      <c r="AF46" s="69">
        <v>89.377202999999994</v>
      </c>
      <c r="AG46" s="69">
        <v>89.377202999999994</v>
      </c>
      <c r="AH46" s="68">
        <v>0</v>
      </c>
      <c r="AI46" s="68">
        <v>0</v>
      </c>
      <c r="AJ46" s="69">
        <v>50.783639999999998</v>
      </c>
      <c r="AK46" s="69">
        <v>50.783639999999998</v>
      </c>
      <c r="AL46" s="68">
        <v>61.069290000000002</v>
      </c>
      <c r="AM46" s="68">
        <v>61.069290000000002</v>
      </c>
      <c r="AN46" s="66">
        <f>VLOOKUP($A46,Instr_2024_A!$A$8:$R$131,Instr_2024_A!$M$6,FALSE)*IF(VLOOKUP($A46,Instr_2024_A!$A$8:$R$131,Instr_2024_A!$O$6,FALSE)="EUR",1,IF(VLOOKUP($A46,Instr_2024_A!$A$8:$R$131,Instr_2024_A!$O$6,FALSE)="GBP",1/Instr_2024_A!$M$126,IF(VLOOKUP($A46,Instr_2024_A!$A$8:$R$131,Instr_2024_A!$O$6,FALSE)="USD",1/Instr_2024_A!$M$127,0)))</f>
        <v>0.85614699999999999</v>
      </c>
      <c r="AO46" s="66">
        <f>VLOOKUP($A46,Instr_2024_A!$A$8:$R$131,Instr_2024_A!$N$6,FALSE)*IF(VLOOKUP($A46,Instr_2024_A!$A$8:$R$131,Instr_2024_A!$O$6,FALSE)="EUR",1,IF(VLOOKUP($A46,Instr_2024_A!$A$8:$R$131,Instr_2024_A!$O$6,FALSE)="GBP",1/Instr_2024_A!$N$126,IF(VLOOKUP($A46,Instr_2024_A!$A$8:$R$131,Instr_2024_A!$O$6,FALSE)="USD",1/Instr_2024_A!$N$127,0)))</f>
        <v>0.85614699999999999</v>
      </c>
    </row>
    <row r="47" spans="1:41" ht="13.35" customHeight="1" x14ac:dyDescent="0.25">
      <c r="A47" s="63" t="s">
        <v>167</v>
      </c>
      <c r="B47" s="64">
        <v>9.9973709999999993</v>
      </c>
      <c r="C47" s="64">
        <v>0</v>
      </c>
      <c r="D47" s="64">
        <v>31.747221</v>
      </c>
      <c r="E47" s="64">
        <v>0</v>
      </c>
      <c r="F47" s="64">
        <v>4.148523</v>
      </c>
      <c r="G47" s="64">
        <v>0</v>
      </c>
      <c r="H47" s="64">
        <v>8.2224109999999992</v>
      </c>
      <c r="I47" s="64">
        <v>10.593569</v>
      </c>
      <c r="J47" s="64">
        <v>0</v>
      </c>
      <c r="K47" s="64">
        <v>61.443038000000001</v>
      </c>
      <c r="L47" s="65">
        <v>0</v>
      </c>
      <c r="M47" s="65">
        <v>0</v>
      </c>
      <c r="N47" s="66">
        <v>0</v>
      </c>
      <c r="O47" s="66">
        <v>0</v>
      </c>
      <c r="P47" s="67">
        <v>0</v>
      </c>
      <c r="Q47" s="67">
        <v>0</v>
      </c>
      <c r="R47" s="68">
        <v>9.9973709999999993</v>
      </c>
      <c r="S47" s="68">
        <v>9.9973709999999993</v>
      </c>
      <c r="T47" s="69">
        <v>31.747221</v>
      </c>
      <c r="U47" s="69">
        <v>31.747221</v>
      </c>
      <c r="V47" s="68">
        <v>8.2224109999999992</v>
      </c>
      <c r="W47" s="68">
        <v>8.2224109999999992</v>
      </c>
      <c r="X47" s="69">
        <v>0</v>
      </c>
      <c r="Y47" s="69">
        <v>0</v>
      </c>
      <c r="Z47" s="68">
        <v>61.443038000000001</v>
      </c>
      <c r="AA47" s="68">
        <v>61.443038000000001</v>
      </c>
      <c r="AB47" s="69">
        <v>9.9973709999999993</v>
      </c>
      <c r="AC47" s="69">
        <v>9.9973709999999993</v>
      </c>
      <c r="AD47" s="68">
        <v>31.747221</v>
      </c>
      <c r="AE47" s="68">
        <v>31.747221</v>
      </c>
      <c r="AF47" s="69">
        <v>8.2224109999999992</v>
      </c>
      <c r="AG47" s="69">
        <v>8.2224109999999992</v>
      </c>
      <c r="AH47" s="68">
        <v>0</v>
      </c>
      <c r="AI47" s="68">
        <v>0</v>
      </c>
      <c r="AJ47" s="69">
        <v>61.443038000000001</v>
      </c>
      <c r="AK47" s="69">
        <v>61.443038000000001</v>
      </c>
      <c r="AL47" s="68">
        <v>9.9973709999999993</v>
      </c>
      <c r="AM47" s="68">
        <v>9.9973709999999993</v>
      </c>
      <c r="AN47" s="66">
        <f>VLOOKUP($A47,Instr_2024_A!$A$8:$R$131,Instr_2024_A!$M$6,FALSE)*IF(VLOOKUP($A47,Instr_2024_A!$A$8:$R$131,Instr_2024_A!$O$6,FALSE)="EUR",1,IF(VLOOKUP($A47,Instr_2024_A!$A$8:$R$131,Instr_2024_A!$O$6,FALSE)="GBP",1/Instr_2024_A!$M$126,IF(VLOOKUP($A47,Instr_2024_A!$A$8:$R$131,Instr_2024_A!$O$6,FALSE)="USD",1/Instr_2024_A!$M$127,0)))</f>
        <v>0.707619</v>
      </c>
      <c r="AO47" s="66">
        <f>VLOOKUP($A47,Instr_2024_A!$A$8:$R$131,Instr_2024_A!$N$6,FALSE)*IF(VLOOKUP($A47,Instr_2024_A!$A$8:$R$131,Instr_2024_A!$O$6,FALSE)="EUR",1,IF(VLOOKUP($A47,Instr_2024_A!$A$8:$R$131,Instr_2024_A!$O$6,FALSE)="GBP",1/Instr_2024_A!$N$126,IF(VLOOKUP($A47,Instr_2024_A!$A$8:$R$131,Instr_2024_A!$O$6,FALSE)="USD",1/Instr_2024_A!$N$127,0)))</f>
        <v>0.707619</v>
      </c>
    </row>
    <row r="48" spans="1:41" ht="13.35" customHeight="1" x14ac:dyDescent="0.25">
      <c r="A48" s="63" t="s">
        <v>168</v>
      </c>
      <c r="B48" s="64">
        <v>10.916223</v>
      </c>
      <c r="C48" s="64">
        <v>4.0016990000000003</v>
      </c>
      <c r="D48" s="64">
        <v>5.0892160000000004</v>
      </c>
      <c r="E48" s="64">
        <v>11.589365000000001</v>
      </c>
      <c r="F48" s="64">
        <v>4.3445419999999997</v>
      </c>
      <c r="G48" s="64">
        <v>10.412800000000001</v>
      </c>
      <c r="H48" s="64">
        <v>14.739514</v>
      </c>
      <c r="I48" s="64">
        <v>2.3557419999999998</v>
      </c>
      <c r="J48" s="64">
        <v>0</v>
      </c>
      <c r="K48" s="64">
        <v>52.139397000000002</v>
      </c>
      <c r="L48" s="65">
        <v>0</v>
      </c>
      <c r="M48" s="65">
        <v>0</v>
      </c>
      <c r="N48" s="66">
        <v>0</v>
      </c>
      <c r="O48" s="66">
        <v>0</v>
      </c>
      <c r="P48" s="67">
        <v>0</v>
      </c>
      <c r="Q48" s="67">
        <v>0</v>
      </c>
      <c r="R48" s="68">
        <v>10.916223</v>
      </c>
      <c r="S48" s="68">
        <v>10.916223</v>
      </c>
      <c r="T48" s="69">
        <v>5.0892160000000004</v>
      </c>
      <c r="U48" s="69">
        <v>5.0892160000000004</v>
      </c>
      <c r="V48" s="68">
        <v>14.739514</v>
      </c>
      <c r="W48" s="68">
        <v>14.739514</v>
      </c>
      <c r="X48" s="69">
        <v>0</v>
      </c>
      <c r="Y48" s="69">
        <v>0</v>
      </c>
      <c r="Z48" s="68">
        <v>52.139397000000002</v>
      </c>
      <c r="AA48" s="68">
        <v>52.139397000000002</v>
      </c>
      <c r="AB48" s="69">
        <v>10.916223</v>
      </c>
      <c r="AC48" s="69">
        <v>10.916223</v>
      </c>
      <c r="AD48" s="68">
        <v>5.0892160000000004</v>
      </c>
      <c r="AE48" s="68">
        <v>5.0892160000000004</v>
      </c>
      <c r="AF48" s="69">
        <v>14.739514</v>
      </c>
      <c r="AG48" s="69">
        <v>14.739514</v>
      </c>
      <c r="AH48" s="68">
        <v>0</v>
      </c>
      <c r="AI48" s="68">
        <v>0</v>
      </c>
      <c r="AJ48" s="69">
        <v>52.139397000000002</v>
      </c>
      <c r="AK48" s="69">
        <v>52.139397000000002</v>
      </c>
      <c r="AL48" s="68">
        <v>10.916223</v>
      </c>
      <c r="AM48" s="68">
        <v>10.916223</v>
      </c>
      <c r="AN48" s="66">
        <f>VLOOKUP($A48,Instr_2024_A!$A$8:$R$131,Instr_2024_A!$M$6,FALSE)*IF(VLOOKUP($A48,Instr_2024_A!$A$8:$R$131,Instr_2024_A!$O$6,FALSE)="EUR",1,IF(VLOOKUP($A48,Instr_2024_A!$A$8:$R$131,Instr_2024_A!$O$6,FALSE)="GBP",1/Instr_2024_A!$M$126,IF(VLOOKUP($A48,Instr_2024_A!$A$8:$R$131,Instr_2024_A!$O$6,FALSE)="USD",1/Instr_2024_A!$M$127,0)))</f>
        <v>0.83388499999999999</v>
      </c>
      <c r="AO48" s="66">
        <f>VLOOKUP($A48,Instr_2024_A!$A$8:$R$131,Instr_2024_A!$N$6,FALSE)*IF(VLOOKUP($A48,Instr_2024_A!$A$8:$R$131,Instr_2024_A!$O$6,FALSE)="EUR",1,IF(VLOOKUP($A48,Instr_2024_A!$A$8:$R$131,Instr_2024_A!$O$6,FALSE)="GBP",1/Instr_2024_A!$N$126,IF(VLOOKUP($A48,Instr_2024_A!$A$8:$R$131,Instr_2024_A!$O$6,FALSE)="USD",1/Instr_2024_A!$N$127,0)))</f>
        <v>0.83388499999999999</v>
      </c>
    </row>
    <row r="49" spans="1:41" ht="13.35" customHeight="1" x14ac:dyDescent="0.25">
      <c r="A49" s="63" t="s">
        <v>169</v>
      </c>
      <c r="B49" s="64">
        <v>0.99534</v>
      </c>
      <c r="C49" s="64">
        <v>0</v>
      </c>
      <c r="D49" s="64">
        <v>21.589832000000001</v>
      </c>
      <c r="E49" s="64">
        <v>0</v>
      </c>
      <c r="F49" s="64">
        <v>0.27049699999999999</v>
      </c>
      <c r="G49" s="64">
        <v>0</v>
      </c>
      <c r="H49" s="64">
        <v>0.46850399999999998</v>
      </c>
      <c r="I49" s="64">
        <v>3.8519619999999999</v>
      </c>
      <c r="J49" s="64">
        <v>0</v>
      </c>
      <c r="K49" s="64">
        <v>63.466724999999997</v>
      </c>
      <c r="L49" s="65">
        <v>0</v>
      </c>
      <c r="M49" s="65">
        <v>0</v>
      </c>
      <c r="N49" s="66">
        <v>0</v>
      </c>
      <c r="O49" s="66">
        <v>0</v>
      </c>
      <c r="P49" s="67">
        <v>0</v>
      </c>
      <c r="Q49" s="67">
        <v>0</v>
      </c>
      <c r="R49" s="68">
        <v>0.99534</v>
      </c>
      <c r="S49" s="68">
        <v>0.99534</v>
      </c>
      <c r="T49" s="69">
        <v>21.589832000000001</v>
      </c>
      <c r="U49" s="69">
        <v>21.589832000000001</v>
      </c>
      <c r="V49" s="68">
        <v>0.46850399999999998</v>
      </c>
      <c r="W49" s="68">
        <v>0.46850399999999998</v>
      </c>
      <c r="X49" s="69">
        <v>0</v>
      </c>
      <c r="Y49" s="69">
        <v>0</v>
      </c>
      <c r="Z49" s="68">
        <v>63.466724999999997</v>
      </c>
      <c r="AA49" s="68">
        <v>63.466724999999997</v>
      </c>
      <c r="AB49" s="69">
        <v>0.99534</v>
      </c>
      <c r="AC49" s="69">
        <v>0.99534</v>
      </c>
      <c r="AD49" s="68">
        <v>21.589832000000001</v>
      </c>
      <c r="AE49" s="68">
        <v>21.589832000000001</v>
      </c>
      <c r="AF49" s="69">
        <v>0.46850399999999998</v>
      </c>
      <c r="AG49" s="69">
        <v>0.46850399999999998</v>
      </c>
      <c r="AH49" s="68">
        <v>0</v>
      </c>
      <c r="AI49" s="68">
        <v>0</v>
      </c>
      <c r="AJ49" s="69">
        <v>63.466724999999997</v>
      </c>
      <c r="AK49" s="69">
        <v>63.466724999999997</v>
      </c>
      <c r="AL49" s="68">
        <v>0.99534</v>
      </c>
      <c r="AM49" s="68">
        <v>0.99534</v>
      </c>
      <c r="AN49" s="66">
        <f>VLOOKUP($A49,Instr_2024_A!$A$8:$R$131,Instr_2024_A!$M$6,FALSE)*IF(VLOOKUP($A49,Instr_2024_A!$A$8:$R$131,Instr_2024_A!$O$6,FALSE)="EUR",1,IF(VLOOKUP($A49,Instr_2024_A!$A$8:$R$131,Instr_2024_A!$O$6,FALSE)="GBP",1/Instr_2024_A!$M$126,IF(VLOOKUP($A49,Instr_2024_A!$A$8:$R$131,Instr_2024_A!$O$6,FALSE)="USD",1/Instr_2024_A!$M$127,0)))</f>
        <v>0.685056</v>
      </c>
      <c r="AO49" s="66">
        <f>VLOOKUP($A49,Instr_2024_A!$A$8:$R$131,Instr_2024_A!$N$6,FALSE)*IF(VLOOKUP($A49,Instr_2024_A!$A$8:$R$131,Instr_2024_A!$O$6,FALSE)="EUR",1,IF(VLOOKUP($A49,Instr_2024_A!$A$8:$R$131,Instr_2024_A!$O$6,FALSE)="GBP",1/Instr_2024_A!$N$126,IF(VLOOKUP($A49,Instr_2024_A!$A$8:$R$131,Instr_2024_A!$O$6,FALSE)="USD",1/Instr_2024_A!$N$127,0)))</f>
        <v>0.685056</v>
      </c>
    </row>
    <row r="50" spans="1:41" ht="13.35" customHeight="1" x14ac:dyDescent="0.25">
      <c r="A50" s="63" t="s">
        <v>218</v>
      </c>
      <c r="B50" s="64">
        <v>1.582635</v>
      </c>
      <c r="C50" s="64">
        <v>11.119508</v>
      </c>
      <c r="D50" s="64">
        <v>1.982121</v>
      </c>
      <c r="E50" s="64">
        <v>7.3587490000000004</v>
      </c>
      <c r="F50" s="64">
        <v>1.5887169999999999</v>
      </c>
      <c r="G50" s="64">
        <v>8.5565370000000005</v>
      </c>
      <c r="H50" s="64">
        <v>0.39367999999999997</v>
      </c>
      <c r="I50" s="64">
        <v>1.9577599999999999</v>
      </c>
      <c r="J50" s="64">
        <v>0</v>
      </c>
      <c r="K50" s="64">
        <v>49.659418000000002</v>
      </c>
      <c r="L50" s="65">
        <v>0</v>
      </c>
      <c r="M50" s="65">
        <v>0</v>
      </c>
      <c r="N50" s="66">
        <v>0</v>
      </c>
      <c r="O50" s="66">
        <v>0</v>
      </c>
      <c r="P50" s="67">
        <v>0</v>
      </c>
      <c r="Q50" s="67">
        <v>0</v>
      </c>
      <c r="R50" s="68">
        <v>1.582635</v>
      </c>
      <c r="S50" s="68">
        <v>1.582635</v>
      </c>
      <c r="T50" s="69">
        <v>1.982121</v>
      </c>
      <c r="U50" s="69">
        <v>1.982121</v>
      </c>
      <c r="V50" s="68">
        <v>0.39367999999999997</v>
      </c>
      <c r="W50" s="68">
        <v>0.39367999999999997</v>
      </c>
      <c r="X50" s="69">
        <v>0</v>
      </c>
      <c r="Y50" s="69">
        <v>0</v>
      </c>
      <c r="Z50" s="68">
        <v>49.659418000000002</v>
      </c>
      <c r="AA50" s="68">
        <v>49.659418000000002</v>
      </c>
      <c r="AB50" s="69">
        <v>1.582635</v>
      </c>
      <c r="AC50" s="69">
        <v>1.582635</v>
      </c>
      <c r="AD50" s="68">
        <v>1.982121</v>
      </c>
      <c r="AE50" s="68">
        <v>1.982121</v>
      </c>
      <c r="AF50" s="69">
        <v>0.39367999999999997</v>
      </c>
      <c r="AG50" s="69">
        <v>0.39367999999999997</v>
      </c>
      <c r="AH50" s="68">
        <v>0</v>
      </c>
      <c r="AI50" s="68">
        <v>0</v>
      </c>
      <c r="AJ50" s="69">
        <v>49.659418000000002</v>
      </c>
      <c r="AK50" s="69">
        <v>49.659418000000002</v>
      </c>
      <c r="AL50" s="68">
        <v>1.582635</v>
      </c>
      <c r="AM50" s="68">
        <v>1.582635</v>
      </c>
      <c r="AN50" s="66">
        <f>VLOOKUP($A50,Instr_2024_A!$A$8:$R$131,Instr_2024_A!$M$6,FALSE)*IF(VLOOKUP($A50,Instr_2024_A!$A$8:$R$131,Instr_2024_A!$O$6,FALSE)="EUR",1,IF(VLOOKUP($A50,Instr_2024_A!$A$8:$R$131,Instr_2024_A!$O$6,FALSE)="GBP",1/Instr_2024_A!$M$126,IF(VLOOKUP($A50,Instr_2024_A!$A$8:$R$131,Instr_2024_A!$O$6,FALSE)="USD",1/Instr_2024_A!$M$127,0)))</f>
        <v>0.875529</v>
      </c>
      <c r="AO50" s="66">
        <f>VLOOKUP($A50,Instr_2024_A!$A$8:$R$131,Instr_2024_A!$N$6,FALSE)*IF(VLOOKUP($A50,Instr_2024_A!$A$8:$R$131,Instr_2024_A!$O$6,FALSE)="EUR",1,IF(VLOOKUP($A50,Instr_2024_A!$A$8:$R$131,Instr_2024_A!$O$6,FALSE)="GBP",1/Instr_2024_A!$N$126,IF(VLOOKUP($A50,Instr_2024_A!$A$8:$R$131,Instr_2024_A!$O$6,FALSE)="USD",1/Instr_2024_A!$N$127,0)))</f>
        <v>0.875529</v>
      </c>
    </row>
    <row r="51" spans="1:41" ht="13.35" customHeight="1" x14ac:dyDescent="0.25">
      <c r="A51" s="63" t="s">
        <v>219</v>
      </c>
      <c r="B51" s="64">
        <v>12.105644</v>
      </c>
      <c r="C51" s="64">
        <v>26.622181999999999</v>
      </c>
      <c r="D51" s="64">
        <v>19.629828</v>
      </c>
      <c r="E51" s="64">
        <v>0</v>
      </c>
      <c r="F51" s="64">
        <v>1.2998400000000001</v>
      </c>
      <c r="G51" s="64">
        <v>0.59603600000000001</v>
      </c>
      <c r="H51" s="64">
        <v>0.69034799999999996</v>
      </c>
      <c r="I51" s="64">
        <v>37.913693000000002</v>
      </c>
      <c r="J51" s="64">
        <v>0</v>
      </c>
      <c r="K51" s="64">
        <v>59.052703000000001</v>
      </c>
      <c r="L51" s="65">
        <v>0</v>
      </c>
      <c r="M51" s="65">
        <v>0</v>
      </c>
      <c r="N51" s="66">
        <v>0</v>
      </c>
      <c r="O51" s="66">
        <v>0</v>
      </c>
      <c r="P51" s="67">
        <v>0</v>
      </c>
      <c r="Q51" s="67">
        <v>0</v>
      </c>
      <c r="R51" s="68">
        <v>12.105644</v>
      </c>
      <c r="S51" s="68">
        <v>12.105644</v>
      </c>
      <c r="T51" s="69">
        <v>19.629828</v>
      </c>
      <c r="U51" s="69">
        <v>19.629828</v>
      </c>
      <c r="V51" s="68">
        <v>0.69034799999999996</v>
      </c>
      <c r="W51" s="68">
        <v>0.69034799999999996</v>
      </c>
      <c r="X51" s="69">
        <v>0</v>
      </c>
      <c r="Y51" s="69">
        <v>0</v>
      </c>
      <c r="Z51" s="68">
        <v>59.052703000000001</v>
      </c>
      <c r="AA51" s="68">
        <v>59.052703000000001</v>
      </c>
      <c r="AB51" s="69">
        <v>12.105644</v>
      </c>
      <c r="AC51" s="69">
        <v>12.105644</v>
      </c>
      <c r="AD51" s="68">
        <v>19.629828</v>
      </c>
      <c r="AE51" s="68">
        <v>19.629828</v>
      </c>
      <c r="AF51" s="69">
        <v>0.69034799999999996</v>
      </c>
      <c r="AG51" s="69">
        <v>0.69034799999999996</v>
      </c>
      <c r="AH51" s="68">
        <v>0</v>
      </c>
      <c r="AI51" s="68">
        <v>0</v>
      </c>
      <c r="AJ51" s="69">
        <v>59.052703000000001</v>
      </c>
      <c r="AK51" s="69">
        <v>59.052703000000001</v>
      </c>
      <c r="AL51" s="68">
        <v>12.105644</v>
      </c>
      <c r="AM51" s="68">
        <v>12.105644</v>
      </c>
      <c r="AN51" s="66">
        <f>VLOOKUP($A51,Instr_2024_A!$A$8:$R$131,Instr_2024_A!$M$6,FALSE)*IF(VLOOKUP($A51,Instr_2024_A!$A$8:$R$131,Instr_2024_A!$O$6,FALSE)="EUR",1,IF(VLOOKUP($A51,Instr_2024_A!$A$8:$R$131,Instr_2024_A!$O$6,FALSE)="GBP",1/Instr_2024_A!$M$126,IF(VLOOKUP($A51,Instr_2024_A!$A$8:$R$131,Instr_2024_A!$O$6,FALSE)="USD",1/Instr_2024_A!$M$127,0)))</f>
        <v>0.73626199999999997</v>
      </c>
      <c r="AO51" s="66">
        <f>VLOOKUP($A51,Instr_2024_A!$A$8:$R$131,Instr_2024_A!$N$6,FALSE)*IF(VLOOKUP($A51,Instr_2024_A!$A$8:$R$131,Instr_2024_A!$O$6,FALSE)="EUR",1,IF(VLOOKUP($A51,Instr_2024_A!$A$8:$R$131,Instr_2024_A!$O$6,FALSE)="GBP",1/Instr_2024_A!$N$126,IF(VLOOKUP($A51,Instr_2024_A!$A$8:$R$131,Instr_2024_A!$O$6,FALSE)="USD",1/Instr_2024_A!$N$127,0)))</f>
        <v>0.73626199999999997</v>
      </c>
    </row>
    <row r="52" spans="1:41" ht="13.35" customHeight="1" x14ac:dyDescent="0.25">
      <c r="A52" s="63" t="s">
        <v>170</v>
      </c>
      <c r="B52" s="64">
        <v>18.650881999999999</v>
      </c>
      <c r="C52" s="64">
        <v>42.014854</v>
      </c>
      <c r="D52" s="64">
        <v>7.8500290000000001</v>
      </c>
      <c r="E52" s="64">
        <v>14.774772</v>
      </c>
      <c r="F52" s="64">
        <v>33.203747</v>
      </c>
      <c r="G52" s="64">
        <v>36.690795000000001</v>
      </c>
      <c r="H52" s="64">
        <v>5.2952820000000003</v>
      </c>
      <c r="I52" s="64">
        <v>25.478175</v>
      </c>
      <c r="J52" s="64">
        <v>0</v>
      </c>
      <c r="K52" s="64">
        <v>49.852673000000003</v>
      </c>
      <c r="L52" s="65">
        <v>0</v>
      </c>
      <c r="M52" s="65">
        <v>0</v>
      </c>
      <c r="N52" s="66">
        <v>0</v>
      </c>
      <c r="O52" s="66">
        <v>0</v>
      </c>
      <c r="P52" s="67">
        <v>0</v>
      </c>
      <c r="Q52" s="67">
        <v>0</v>
      </c>
      <c r="R52" s="68">
        <v>18.650881999999999</v>
      </c>
      <c r="S52" s="68">
        <v>18.650881999999999</v>
      </c>
      <c r="T52" s="69">
        <v>7.8500290000000001</v>
      </c>
      <c r="U52" s="69">
        <v>7.8500290000000001</v>
      </c>
      <c r="V52" s="68">
        <v>5.2952820000000003</v>
      </c>
      <c r="W52" s="68">
        <v>5.2952820000000003</v>
      </c>
      <c r="X52" s="69">
        <v>0</v>
      </c>
      <c r="Y52" s="69">
        <v>0</v>
      </c>
      <c r="Z52" s="68">
        <v>49.852673000000003</v>
      </c>
      <c r="AA52" s="68">
        <v>49.852673000000003</v>
      </c>
      <c r="AB52" s="69">
        <v>18.650881999999999</v>
      </c>
      <c r="AC52" s="69">
        <v>18.650881999999999</v>
      </c>
      <c r="AD52" s="68">
        <v>7.8500290000000001</v>
      </c>
      <c r="AE52" s="68">
        <v>7.8500290000000001</v>
      </c>
      <c r="AF52" s="69">
        <v>5.2952820000000003</v>
      </c>
      <c r="AG52" s="69">
        <v>5.2952820000000003</v>
      </c>
      <c r="AH52" s="68">
        <v>0</v>
      </c>
      <c r="AI52" s="68">
        <v>0</v>
      </c>
      <c r="AJ52" s="69">
        <v>49.852673000000003</v>
      </c>
      <c r="AK52" s="69">
        <v>49.852673000000003</v>
      </c>
      <c r="AL52" s="68">
        <v>18.650881999999999</v>
      </c>
      <c r="AM52" s="68">
        <v>18.650881999999999</v>
      </c>
      <c r="AN52" s="66">
        <f>VLOOKUP($A52,Instr_2024_A!$A$8:$R$131,Instr_2024_A!$M$6,FALSE)*IF(VLOOKUP($A52,Instr_2024_A!$A$8:$R$131,Instr_2024_A!$O$6,FALSE)="EUR",1,IF(VLOOKUP($A52,Instr_2024_A!$A$8:$R$131,Instr_2024_A!$O$6,FALSE)="GBP",1/Instr_2024_A!$M$126,IF(VLOOKUP($A52,Instr_2024_A!$A$8:$R$131,Instr_2024_A!$O$6,FALSE)="USD",1/Instr_2024_A!$M$127,0)))</f>
        <v>0.87213499999999999</v>
      </c>
      <c r="AO52" s="66">
        <f>VLOOKUP($A52,Instr_2024_A!$A$8:$R$131,Instr_2024_A!$N$6,FALSE)*IF(VLOOKUP($A52,Instr_2024_A!$A$8:$R$131,Instr_2024_A!$O$6,FALSE)="EUR",1,IF(VLOOKUP($A52,Instr_2024_A!$A$8:$R$131,Instr_2024_A!$O$6,FALSE)="GBP",1/Instr_2024_A!$N$126,IF(VLOOKUP($A52,Instr_2024_A!$A$8:$R$131,Instr_2024_A!$O$6,FALSE)="USD",1/Instr_2024_A!$N$127,0)))</f>
        <v>0.87213499999999999</v>
      </c>
    </row>
    <row r="53" spans="1:41" ht="13.35" customHeight="1" x14ac:dyDescent="0.25">
      <c r="A53" s="63" t="s">
        <v>171</v>
      </c>
      <c r="B53" s="64">
        <v>24.554044999999999</v>
      </c>
      <c r="C53" s="64">
        <v>15.364777999999999</v>
      </c>
      <c r="D53" s="64">
        <v>12.928217</v>
      </c>
      <c r="E53" s="64">
        <v>0</v>
      </c>
      <c r="F53" s="64">
        <v>19.741813</v>
      </c>
      <c r="G53" s="64">
        <v>1.551016</v>
      </c>
      <c r="H53" s="64">
        <v>3.3979119999999998</v>
      </c>
      <c r="I53" s="64">
        <v>15.227422000000001</v>
      </c>
      <c r="J53" s="64">
        <v>0</v>
      </c>
      <c r="K53" s="64">
        <v>59.807009999999998</v>
      </c>
      <c r="L53" s="65">
        <v>0</v>
      </c>
      <c r="M53" s="65">
        <v>0</v>
      </c>
      <c r="N53" s="66">
        <v>0</v>
      </c>
      <c r="O53" s="66">
        <v>0</v>
      </c>
      <c r="P53" s="67">
        <v>0</v>
      </c>
      <c r="Q53" s="67">
        <v>0</v>
      </c>
      <c r="R53" s="68">
        <v>24.554044999999999</v>
      </c>
      <c r="S53" s="68">
        <v>24.554044999999999</v>
      </c>
      <c r="T53" s="69">
        <v>12.928217</v>
      </c>
      <c r="U53" s="69">
        <v>12.928217</v>
      </c>
      <c r="V53" s="68">
        <v>3.3979119999999998</v>
      </c>
      <c r="W53" s="68">
        <v>3.3979119999999998</v>
      </c>
      <c r="X53" s="69">
        <v>0</v>
      </c>
      <c r="Y53" s="69">
        <v>0</v>
      </c>
      <c r="Z53" s="68">
        <v>59.807009999999998</v>
      </c>
      <c r="AA53" s="68">
        <v>59.807009999999998</v>
      </c>
      <c r="AB53" s="69">
        <v>24.554044999999999</v>
      </c>
      <c r="AC53" s="69">
        <v>24.554044999999999</v>
      </c>
      <c r="AD53" s="68">
        <v>12.928217</v>
      </c>
      <c r="AE53" s="68">
        <v>12.928217</v>
      </c>
      <c r="AF53" s="69">
        <v>3.3979119999999998</v>
      </c>
      <c r="AG53" s="69">
        <v>3.3979119999999998</v>
      </c>
      <c r="AH53" s="68">
        <v>0</v>
      </c>
      <c r="AI53" s="68">
        <v>0</v>
      </c>
      <c r="AJ53" s="69">
        <v>59.807009999999998</v>
      </c>
      <c r="AK53" s="69">
        <v>59.807009999999998</v>
      </c>
      <c r="AL53" s="68">
        <v>24.554044999999999</v>
      </c>
      <c r="AM53" s="68">
        <v>24.554044999999999</v>
      </c>
      <c r="AN53" s="66">
        <f>VLOOKUP($A53,Instr_2024_A!$A$8:$R$131,Instr_2024_A!$M$6,FALSE)*IF(VLOOKUP($A53,Instr_2024_A!$A$8:$R$131,Instr_2024_A!$O$6,FALSE)="EUR",1,IF(VLOOKUP($A53,Instr_2024_A!$A$8:$R$131,Instr_2024_A!$O$6,FALSE)="GBP",1/Instr_2024_A!$M$126,IF(VLOOKUP($A53,Instr_2024_A!$A$8:$R$131,Instr_2024_A!$O$6,FALSE)="USD",1/Instr_2024_A!$M$127,0)))</f>
        <v>0.72697599999999996</v>
      </c>
      <c r="AO53" s="66">
        <f>VLOOKUP($A53,Instr_2024_A!$A$8:$R$131,Instr_2024_A!$N$6,FALSE)*IF(VLOOKUP($A53,Instr_2024_A!$A$8:$R$131,Instr_2024_A!$O$6,FALSE)="EUR",1,IF(VLOOKUP($A53,Instr_2024_A!$A$8:$R$131,Instr_2024_A!$O$6,FALSE)="GBP",1/Instr_2024_A!$N$126,IF(VLOOKUP($A53,Instr_2024_A!$A$8:$R$131,Instr_2024_A!$O$6,FALSE)="USD",1/Instr_2024_A!$N$127,0)))</f>
        <v>0.72697599999999996</v>
      </c>
    </row>
    <row r="54" spans="1:41" ht="13.35" customHeight="1" x14ac:dyDescent="0.25">
      <c r="A54" s="63" t="s">
        <v>172</v>
      </c>
      <c r="B54" s="64">
        <v>46.049464</v>
      </c>
      <c r="C54" s="64">
        <v>83.130644000000004</v>
      </c>
      <c r="D54" s="64">
        <v>9.6089599999999997</v>
      </c>
      <c r="E54" s="64">
        <v>33.478397000000001</v>
      </c>
      <c r="F54" s="64">
        <v>73.269469000000001</v>
      </c>
      <c r="G54" s="64">
        <v>79.177235999999994</v>
      </c>
      <c r="H54" s="64">
        <v>21.345383999999999</v>
      </c>
      <c r="I54" s="64">
        <v>81.470625999999996</v>
      </c>
      <c r="J54" s="64">
        <v>0</v>
      </c>
      <c r="K54" s="64">
        <v>50.205322000000002</v>
      </c>
      <c r="L54" s="65">
        <v>0</v>
      </c>
      <c r="M54" s="65">
        <v>0</v>
      </c>
      <c r="N54" s="66">
        <v>0</v>
      </c>
      <c r="O54" s="66">
        <v>0</v>
      </c>
      <c r="P54" s="67">
        <v>0</v>
      </c>
      <c r="Q54" s="67">
        <v>0</v>
      </c>
      <c r="R54" s="68">
        <v>46.049464</v>
      </c>
      <c r="S54" s="68">
        <v>46.049464</v>
      </c>
      <c r="T54" s="69">
        <v>9.6089599999999997</v>
      </c>
      <c r="U54" s="69">
        <v>9.6089599999999997</v>
      </c>
      <c r="V54" s="68">
        <v>21.345383999999999</v>
      </c>
      <c r="W54" s="68">
        <v>21.345383999999999</v>
      </c>
      <c r="X54" s="69">
        <v>0</v>
      </c>
      <c r="Y54" s="69">
        <v>0</v>
      </c>
      <c r="Z54" s="68">
        <v>50.205322000000002</v>
      </c>
      <c r="AA54" s="68">
        <v>50.205322000000002</v>
      </c>
      <c r="AB54" s="69">
        <v>46.049464</v>
      </c>
      <c r="AC54" s="69">
        <v>46.049464</v>
      </c>
      <c r="AD54" s="68">
        <v>9.6089599999999997</v>
      </c>
      <c r="AE54" s="68">
        <v>9.6089599999999997</v>
      </c>
      <c r="AF54" s="69">
        <v>21.345383999999999</v>
      </c>
      <c r="AG54" s="69">
        <v>21.345383999999999</v>
      </c>
      <c r="AH54" s="68">
        <v>0</v>
      </c>
      <c r="AI54" s="68">
        <v>0</v>
      </c>
      <c r="AJ54" s="69">
        <v>50.205322000000002</v>
      </c>
      <c r="AK54" s="69">
        <v>50.205322000000002</v>
      </c>
      <c r="AL54" s="68">
        <v>46.049464</v>
      </c>
      <c r="AM54" s="68">
        <v>46.049464</v>
      </c>
      <c r="AN54" s="66">
        <f>VLOOKUP($A54,Instr_2024_A!$A$8:$R$131,Instr_2024_A!$M$6,FALSE)*IF(VLOOKUP($A54,Instr_2024_A!$A$8:$R$131,Instr_2024_A!$O$6,FALSE)="EUR",1,IF(VLOOKUP($A54,Instr_2024_A!$A$8:$R$131,Instr_2024_A!$O$6,FALSE)="GBP",1/Instr_2024_A!$M$126,IF(VLOOKUP($A54,Instr_2024_A!$A$8:$R$131,Instr_2024_A!$O$6,FALSE)="USD",1/Instr_2024_A!$M$127,0)))</f>
        <v>0.86600900000000003</v>
      </c>
      <c r="AO54" s="66">
        <f>VLOOKUP($A54,Instr_2024_A!$A$8:$R$131,Instr_2024_A!$N$6,FALSE)*IF(VLOOKUP($A54,Instr_2024_A!$A$8:$R$131,Instr_2024_A!$O$6,FALSE)="EUR",1,IF(VLOOKUP($A54,Instr_2024_A!$A$8:$R$131,Instr_2024_A!$O$6,FALSE)="GBP",1/Instr_2024_A!$N$126,IF(VLOOKUP($A54,Instr_2024_A!$A$8:$R$131,Instr_2024_A!$O$6,FALSE)="USD",1/Instr_2024_A!$N$127,0)))</f>
        <v>0.86600900000000003</v>
      </c>
    </row>
    <row r="55" spans="1:41" ht="13.35" customHeight="1" x14ac:dyDescent="0.25">
      <c r="A55" s="63" t="s">
        <v>173</v>
      </c>
      <c r="B55" s="64">
        <v>20.397497000000001</v>
      </c>
      <c r="C55" s="64">
        <v>24.174931000000001</v>
      </c>
      <c r="D55" s="64">
        <v>24.139585</v>
      </c>
      <c r="E55" s="64">
        <v>0</v>
      </c>
      <c r="F55" s="64">
        <v>10.453184</v>
      </c>
      <c r="G55" s="64">
        <v>5.6462159999999999</v>
      </c>
      <c r="H55" s="64">
        <v>12.972804</v>
      </c>
      <c r="I55" s="64">
        <v>11.318339999999999</v>
      </c>
      <c r="J55" s="64">
        <v>0</v>
      </c>
      <c r="K55" s="64">
        <v>60.388821999999998</v>
      </c>
      <c r="L55" s="65">
        <v>0</v>
      </c>
      <c r="M55" s="65">
        <v>0</v>
      </c>
      <c r="N55" s="66">
        <v>0</v>
      </c>
      <c r="O55" s="66">
        <v>0</v>
      </c>
      <c r="P55" s="67">
        <v>0</v>
      </c>
      <c r="Q55" s="67">
        <v>0</v>
      </c>
      <c r="R55" s="68">
        <v>20.397497000000001</v>
      </c>
      <c r="S55" s="68">
        <v>20.397497000000001</v>
      </c>
      <c r="T55" s="69">
        <v>24.139585</v>
      </c>
      <c r="U55" s="69">
        <v>24.139585</v>
      </c>
      <c r="V55" s="68">
        <v>12.972804</v>
      </c>
      <c r="W55" s="68">
        <v>12.972804</v>
      </c>
      <c r="X55" s="69">
        <v>0</v>
      </c>
      <c r="Y55" s="69">
        <v>0</v>
      </c>
      <c r="Z55" s="68">
        <v>60.388821999999998</v>
      </c>
      <c r="AA55" s="68">
        <v>60.388821999999998</v>
      </c>
      <c r="AB55" s="69">
        <v>20.397497000000001</v>
      </c>
      <c r="AC55" s="69">
        <v>20.397497000000001</v>
      </c>
      <c r="AD55" s="68">
        <v>24.139585</v>
      </c>
      <c r="AE55" s="68">
        <v>24.139585</v>
      </c>
      <c r="AF55" s="69">
        <v>12.972804</v>
      </c>
      <c r="AG55" s="69">
        <v>12.972804</v>
      </c>
      <c r="AH55" s="68">
        <v>0</v>
      </c>
      <c r="AI55" s="68">
        <v>0</v>
      </c>
      <c r="AJ55" s="69">
        <v>60.388821999999998</v>
      </c>
      <c r="AK55" s="69">
        <v>60.388821999999998</v>
      </c>
      <c r="AL55" s="68">
        <v>20.397497000000001</v>
      </c>
      <c r="AM55" s="68">
        <v>20.397497000000001</v>
      </c>
      <c r="AN55" s="66">
        <f>VLOOKUP($A55,Instr_2024_A!$A$8:$R$131,Instr_2024_A!$M$6,FALSE)*IF(VLOOKUP($A55,Instr_2024_A!$A$8:$R$131,Instr_2024_A!$O$6,FALSE)="EUR",1,IF(VLOOKUP($A55,Instr_2024_A!$A$8:$R$131,Instr_2024_A!$O$6,FALSE)="GBP",1/Instr_2024_A!$M$126,IF(VLOOKUP($A55,Instr_2024_A!$A$8:$R$131,Instr_2024_A!$O$6,FALSE)="USD",1/Instr_2024_A!$M$127,0)))</f>
        <v>0.71997199999999995</v>
      </c>
      <c r="AO55" s="66">
        <f>VLOOKUP($A55,Instr_2024_A!$A$8:$R$131,Instr_2024_A!$N$6,FALSE)*IF(VLOOKUP($A55,Instr_2024_A!$A$8:$R$131,Instr_2024_A!$O$6,FALSE)="EUR",1,IF(VLOOKUP($A55,Instr_2024_A!$A$8:$R$131,Instr_2024_A!$O$6,FALSE)="GBP",1/Instr_2024_A!$N$126,IF(VLOOKUP($A55,Instr_2024_A!$A$8:$R$131,Instr_2024_A!$O$6,FALSE)="USD",1/Instr_2024_A!$N$127,0)))</f>
        <v>0.71997199999999995</v>
      </c>
    </row>
    <row r="56" spans="1:41" ht="13.35" customHeight="1" x14ac:dyDescent="0.25">
      <c r="A56" s="63" t="s">
        <v>174</v>
      </c>
      <c r="B56" s="64">
        <v>78.800090999999995</v>
      </c>
      <c r="C56" s="64">
        <v>119.916428</v>
      </c>
      <c r="D56" s="64">
        <v>13.174172</v>
      </c>
      <c r="E56" s="64">
        <v>93.784368000000001</v>
      </c>
      <c r="F56" s="64">
        <v>90.241979999999998</v>
      </c>
      <c r="G56" s="64">
        <v>78.297550999999999</v>
      </c>
      <c r="H56" s="64">
        <v>106.33643499999999</v>
      </c>
      <c r="I56" s="64">
        <v>96.983485000000002</v>
      </c>
      <c r="J56" s="64">
        <v>0</v>
      </c>
      <c r="K56" s="64">
        <v>50.631180999999998</v>
      </c>
      <c r="L56" s="65">
        <v>0</v>
      </c>
      <c r="M56" s="65">
        <v>0</v>
      </c>
      <c r="N56" s="66">
        <v>0</v>
      </c>
      <c r="O56" s="66">
        <v>0</v>
      </c>
      <c r="P56" s="67">
        <v>0</v>
      </c>
      <c r="Q56" s="67">
        <v>0</v>
      </c>
      <c r="R56" s="68">
        <v>78.800090999999995</v>
      </c>
      <c r="S56" s="68">
        <v>78.800090999999995</v>
      </c>
      <c r="T56" s="69">
        <v>13.174172</v>
      </c>
      <c r="U56" s="69">
        <v>13.174172</v>
      </c>
      <c r="V56" s="68">
        <v>106.33643499999999</v>
      </c>
      <c r="W56" s="68">
        <v>106.33643499999999</v>
      </c>
      <c r="X56" s="69">
        <v>0</v>
      </c>
      <c r="Y56" s="69">
        <v>0</v>
      </c>
      <c r="Z56" s="68">
        <v>50.631180999999998</v>
      </c>
      <c r="AA56" s="68">
        <v>50.631180999999998</v>
      </c>
      <c r="AB56" s="69">
        <v>78.800090999999995</v>
      </c>
      <c r="AC56" s="69">
        <v>78.800090999999995</v>
      </c>
      <c r="AD56" s="68">
        <v>13.174172</v>
      </c>
      <c r="AE56" s="68">
        <v>13.174172</v>
      </c>
      <c r="AF56" s="69">
        <v>106.33643499999999</v>
      </c>
      <c r="AG56" s="69">
        <v>106.33643499999999</v>
      </c>
      <c r="AH56" s="68">
        <v>0</v>
      </c>
      <c r="AI56" s="68">
        <v>0</v>
      </c>
      <c r="AJ56" s="69">
        <v>50.631180999999998</v>
      </c>
      <c r="AK56" s="69">
        <v>50.631180999999998</v>
      </c>
      <c r="AL56" s="68">
        <v>78.800090999999995</v>
      </c>
      <c r="AM56" s="68">
        <v>78.800090999999995</v>
      </c>
      <c r="AN56" s="66">
        <f>VLOOKUP($A56,Instr_2024_A!$A$8:$R$131,Instr_2024_A!$M$6,FALSE)*IF(VLOOKUP($A56,Instr_2024_A!$A$8:$R$131,Instr_2024_A!$O$6,FALSE)="EUR",1,IF(VLOOKUP($A56,Instr_2024_A!$A$8:$R$131,Instr_2024_A!$O$6,FALSE)="GBP",1/Instr_2024_A!$M$126,IF(VLOOKUP($A56,Instr_2024_A!$A$8:$R$131,Instr_2024_A!$O$6,FALSE)="USD",1/Instr_2024_A!$M$127,0)))</f>
        <v>0.85872499999999996</v>
      </c>
      <c r="AO56" s="66">
        <f>VLOOKUP($A56,Instr_2024_A!$A$8:$R$131,Instr_2024_A!$N$6,FALSE)*IF(VLOOKUP($A56,Instr_2024_A!$A$8:$R$131,Instr_2024_A!$O$6,FALSE)="EUR",1,IF(VLOOKUP($A56,Instr_2024_A!$A$8:$R$131,Instr_2024_A!$O$6,FALSE)="GBP",1/Instr_2024_A!$N$126,IF(VLOOKUP($A56,Instr_2024_A!$A$8:$R$131,Instr_2024_A!$O$6,FALSE)="USD",1/Instr_2024_A!$N$127,0)))</f>
        <v>0.85872499999999996</v>
      </c>
    </row>
    <row r="57" spans="1:41" ht="13.35" customHeight="1" x14ac:dyDescent="0.25">
      <c r="A57" s="63" t="s">
        <v>175</v>
      </c>
      <c r="B57" s="64">
        <v>8.8220960000000002</v>
      </c>
      <c r="C57" s="64">
        <v>2.4717060000000002</v>
      </c>
      <c r="D57" s="64">
        <v>16.917038999999999</v>
      </c>
      <c r="E57" s="64">
        <v>0</v>
      </c>
      <c r="F57" s="64">
        <v>5.0670390000000003</v>
      </c>
      <c r="G57" s="64">
        <v>2.0466679999999999</v>
      </c>
      <c r="H57" s="64">
        <v>25.624879</v>
      </c>
      <c r="I57" s="64">
        <v>34.135013000000001</v>
      </c>
      <c r="J57" s="64">
        <v>0</v>
      </c>
      <c r="K57" s="64">
        <v>61.466838000000003</v>
      </c>
      <c r="L57" s="65">
        <v>0</v>
      </c>
      <c r="M57" s="65">
        <v>0</v>
      </c>
      <c r="N57" s="66">
        <v>0</v>
      </c>
      <c r="O57" s="66">
        <v>0</v>
      </c>
      <c r="P57" s="67">
        <v>0</v>
      </c>
      <c r="Q57" s="67">
        <v>0</v>
      </c>
      <c r="R57" s="68">
        <v>8.8220960000000002</v>
      </c>
      <c r="S57" s="68">
        <v>8.8220960000000002</v>
      </c>
      <c r="T57" s="69">
        <v>16.917038999999999</v>
      </c>
      <c r="U57" s="69">
        <v>16.917038999999999</v>
      </c>
      <c r="V57" s="68">
        <v>25.624879</v>
      </c>
      <c r="W57" s="68">
        <v>25.624879</v>
      </c>
      <c r="X57" s="69">
        <v>0</v>
      </c>
      <c r="Y57" s="69">
        <v>0</v>
      </c>
      <c r="Z57" s="68">
        <v>61.466838000000003</v>
      </c>
      <c r="AA57" s="68">
        <v>61.466838000000003</v>
      </c>
      <c r="AB57" s="69">
        <v>8.8220960000000002</v>
      </c>
      <c r="AC57" s="69">
        <v>8.8220960000000002</v>
      </c>
      <c r="AD57" s="68">
        <v>16.917038999999999</v>
      </c>
      <c r="AE57" s="68">
        <v>16.917038999999999</v>
      </c>
      <c r="AF57" s="69">
        <v>25.624879</v>
      </c>
      <c r="AG57" s="69">
        <v>25.624879</v>
      </c>
      <c r="AH57" s="68">
        <v>0</v>
      </c>
      <c r="AI57" s="68">
        <v>0</v>
      </c>
      <c r="AJ57" s="69">
        <v>61.466838000000003</v>
      </c>
      <c r="AK57" s="69">
        <v>61.466838000000003</v>
      </c>
      <c r="AL57" s="68">
        <v>8.8220960000000002</v>
      </c>
      <c r="AM57" s="68">
        <v>8.8220960000000002</v>
      </c>
      <c r="AN57" s="66">
        <f>VLOOKUP($A57,Instr_2024_A!$A$8:$R$131,Instr_2024_A!$M$6,FALSE)*IF(VLOOKUP($A57,Instr_2024_A!$A$8:$R$131,Instr_2024_A!$O$6,FALSE)="EUR",1,IF(VLOOKUP($A57,Instr_2024_A!$A$8:$R$131,Instr_2024_A!$O$6,FALSE)="GBP",1/Instr_2024_A!$M$126,IF(VLOOKUP($A57,Instr_2024_A!$A$8:$R$131,Instr_2024_A!$O$6,FALSE)="USD",1/Instr_2024_A!$M$127,0)))</f>
        <v>0.707345</v>
      </c>
      <c r="AO57" s="66">
        <f>VLOOKUP($A57,Instr_2024_A!$A$8:$R$131,Instr_2024_A!$N$6,FALSE)*IF(VLOOKUP($A57,Instr_2024_A!$A$8:$R$131,Instr_2024_A!$O$6,FALSE)="EUR",1,IF(VLOOKUP($A57,Instr_2024_A!$A$8:$R$131,Instr_2024_A!$O$6,FALSE)="GBP",1/Instr_2024_A!$N$126,IF(VLOOKUP($A57,Instr_2024_A!$A$8:$R$131,Instr_2024_A!$O$6,FALSE)="USD",1/Instr_2024_A!$N$127,0)))</f>
        <v>0.707345</v>
      </c>
    </row>
    <row r="58" spans="1:41" ht="13.35" customHeight="1" x14ac:dyDescent="0.25">
      <c r="A58" s="63" t="s">
        <v>176</v>
      </c>
      <c r="B58" s="64">
        <v>6.813987</v>
      </c>
      <c r="C58" s="64">
        <v>4.9921319999999998</v>
      </c>
      <c r="D58" s="64">
        <v>1.791293</v>
      </c>
      <c r="E58" s="64">
        <v>7.9767910000000004</v>
      </c>
      <c r="F58" s="64">
        <v>8.7646610000000003</v>
      </c>
      <c r="G58" s="64">
        <v>16.125700999999999</v>
      </c>
      <c r="H58" s="64">
        <v>16.227142000000001</v>
      </c>
      <c r="I58" s="64">
        <v>5.5031410000000003</v>
      </c>
      <c r="J58" s="64">
        <v>0</v>
      </c>
      <c r="K58" s="64">
        <v>53.830182000000001</v>
      </c>
      <c r="L58" s="65">
        <v>0</v>
      </c>
      <c r="M58" s="65">
        <v>0</v>
      </c>
      <c r="N58" s="66">
        <v>0</v>
      </c>
      <c r="O58" s="66">
        <v>0</v>
      </c>
      <c r="P58" s="67">
        <v>0</v>
      </c>
      <c r="Q58" s="67">
        <v>0</v>
      </c>
      <c r="R58" s="68">
        <v>6.813987</v>
      </c>
      <c r="S58" s="68">
        <v>6.813987</v>
      </c>
      <c r="T58" s="69">
        <v>1.791293</v>
      </c>
      <c r="U58" s="69">
        <v>1.791293</v>
      </c>
      <c r="V58" s="68">
        <v>16.227142000000001</v>
      </c>
      <c r="W58" s="68">
        <v>16.227142000000001</v>
      </c>
      <c r="X58" s="69">
        <v>0</v>
      </c>
      <c r="Y58" s="69">
        <v>0</v>
      </c>
      <c r="Z58" s="68">
        <v>53.830182000000001</v>
      </c>
      <c r="AA58" s="68">
        <v>53.830182000000001</v>
      </c>
      <c r="AB58" s="69">
        <v>6.813987</v>
      </c>
      <c r="AC58" s="69">
        <v>6.813987</v>
      </c>
      <c r="AD58" s="68">
        <v>1.791293</v>
      </c>
      <c r="AE58" s="68">
        <v>1.791293</v>
      </c>
      <c r="AF58" s="69">
        <v>16.227142000000001</v>
      </c>
      <c r="AG58" s="69">
        <v>16.227142000000001</v>
      </c>
      <c r="AH58" s="68">
        <v>0</v>
      </c>
      <c r="AI58" s="68">
        <v>0</v>
      </c>
      <c r="AJ58" s="69">
        <v>53.830182000000001</v>
      </c>
      <c r="AK58" s="69">
        <v>53.830182000000001</v>
      </c>
      <c r="AL58" s="68">
        <v>6.813987</v>
      </c>
      <c r="AM58" s="68">
        <v>6.813987</v>
      </c>
      <c r="AN58" s="66">
        <f>VLOOKUP($A58,Instr_2024_A!$A$8:$R$131,Instr_2024_A!$M$6,FALSE)*IF(VLOOKUP($A58,Instr_2024_A!$A$8:$R$131,Instr_2024_A!$O$6,FALSE)="EUR",1,IF(VLOOKUP($A58,Instr_2024_A!$A$8:$R$131,Instr_2024_A!$O$6,FALSE)="GBP",1/Instr_2024_A!$M$126,IF(VLOOKUP($A58,Instr_2024_A!$A$8:$R$131,Instr_2024_A!$O$6,FALSE)="USD",1/Instr_2024_A!$M$127,0)))</f>
        <v>0.80769299999999999</v>
      </c>
      <c r="AO58" s="66">
        <f>VLOOKUP($A58,Instr_2024_A!$A$8:$R$131,Instr_2024_A!$N$6,FALSE)*IF(VLOOKUP($A58,Instr_2024_A!$A$8:$R$131,Instr_2024_A!$O$6,FALSE)="EUR",1,IF(VLOOKUP($A58,Instr_2024_A!$A$8:$R$131,Instr_2024_A!$O$6,FALSE)="GBP",1/Instr_2024_A!$N$126,IF(VLOOKUP($A58,Instr_2024_A!$A$8:$R$131,Instr_2024_A!$O$6,FALSE)="USD",1/Instr_2024_A!$N$127,0)))</f>
        <v>0.80769299999999999</v>
      </c>
    </row>
    <row r="59" spans="1:41" ht="13.35" customHeight="1" x14ac:dyDescent="0.25">
      <c r="A59" s="63" t="s">
        <v>177</v>
      </c>
      <c r="B59" s="64">
        <v>0.66264400000000001</v>
      </c>
      <c r="C59" s="64">
        <v>0</v>
      </c>
      <c r="D59" s="64">
        <v>10.847637000000001</v>
      </c>
      <c r="E59" s="64">
        <v>0</v>
      </c>
      <c r="F59" s="64">
        <v>0.29360399999999998</v>
      </c>
      <c r="G59" s="64">
        <v>0</v>
      </c>
      <c r="H59" s="64">
        <v>0.51652399999999998</v>
      </c>
      <c r="I59" s="64">
        <v>0.111217</v>
      </c>
      <c r="J59" s="64">
        <v>0</v>
      </c>
      <c r="K59" s="64">
        <v>67.604471000000004</v>
      </c>
      <c r="L59" s="65">
        <v>0</v>
      </c>
      <c r="M59" s="65">
        <v>0</v>
      </c>
      <c r="N59" s="66">
        <v>0</v>
      </c>
      <c r="O59" s="66">
        <v>0</v>
      </c>
      <c r="P59" s="67">
        <v>0</v>
      </c>
      <c r="Q59" s="67">
        <v>0</v>
      </c>
      <c r="R59" s="68">
        <v>0.66264400000000001</v>
      </c>
      <c r="S59" s="68">
        <v>0.66264400000000001</v>
      </c>
      <c r="T59" s="69">
        <v>10.847637000000001</v>
      </c>
      <c r="U59" s="69">
        <v>10.847637000000001</v>
      </c>
      <c r="V59" s="68">
        <v>0.51652399999999998</v>
      </c>
      <c r="W59" s="68">
        <v>0.51652399999999998</v>
      </c>
      <c r="X59" s="69">
        <v>0</v>
      </c>
      <c r="Y59" s="69">
        <v>0</v>
      </c>
      <c r="Z59" s="68">
        <v>67.604471000000004</v>
      </c>
      <c r="AA59" s="68">
        <v>67.604471000000004</v>
      </c>
      <c r="AB59" s="69">
        <v>0.66264400000000001</v>
      </c>
      <c r="AC59" s="69">
        <v>0.66264400000000001</v>
      </c>
      <c r="AD59" s="68">
        <v>10.847637000000001</v>
      </c>
      <c r="AE59" s="68">
        <v>10.847637000000001</v>
      </c>
      <c r="AF59" s="69">
        <v>0.51652399999999998</v>
      </c>
      <c r="AG59" s="69">
        <v>0.51652399999999998</v>
      </c>
      <c r="AH59" s="68">
        <v>0</v>
      </c>
      <c r="AI59" s="68">
        <v>0</v>
      </c>
      <c r="AJ59" s="69">
        <v>67.604471000000004</v>
      </c>
      <c r="AK59" s="69">
        <v>67.604471000000004</v>
      </c>
      <c r="AL59" s="68">
        <v>0.66264400000000001</v>
      </c>
      <c r="AM59" s="68">
        <v>0.66264400000000001</v>
      </c>
      <c r="AN59" s="66">
        <f>VLOOKUP($A59,Instr_2024_A!$A$8:$R$131,Instr_2024_A!$M$6,FALSE)*IF(VLOOKUP($A59,Instr_2024_A!$A$8:$R$131,Instr_2024_A!$O$6,FALSE)="EUR",1,IF(VLOOKUP($A59,Instr_2024_A!$A$8:$R$131,Instr_2024_A!$O$6,FALSE)="GBP",1/Instr_2024_A!$M$126,IF(VLOOKUP($A59,Instr_2024_A!$A$8:$R$131,Instr_2024_A!$O$6,FALSE)="USD",1/Instr_2024_A!$M$127,0)))</f>
        <v>0.643127</v>
      </c>
      <c r="AO59" s="66">
        <f>VLOOKUP($A59,Instr_2024_A!$A$8:$R$131,Instr_2024_A!$N$6,FALSE)*IF(VLOOKUP($A59,Instr_2024_A!$A$8:$R$131,Instr_2024_A!$O$6,FALSE)="EUR",1,IF(VLOOKUP($A59,Instr_2024_A!$A$8:$R$131,Instr_2024_A!$O$6,FALSE)="GBP",1/Instr_2024_A!$N$126,IF(VLOOKUP($A59,Instr_2024_A!$A$8:$R$131,Instr_2024_A!$O$6,FALSE)="USD",1/Instr_2024_A!$N$127,0)))</f>
        <v>0.643127</v>
      </c>
    </row>
    <row r="60" spans="1:41" ht="13.35" customHeight="1" x14ac:dyDescent="0.25">
      <c r="A60" s="63" t="s">
        <v>206</v>
      </c>
      <c r="B60" s="64">
        <v>0</v>
      </c>
      <c r="C60" s="64">
        <v>0</v>
      </c>
      <c r="D60" s="64">
        <v>0</v>
      </c>
      <c r="E60" s="64">
        <v>0</v>
      </c>
      <c r="F60" s="64">
        <v>0</v>
      </c>
      <c r="G60" s="64">
        <v>0</v>
      </c>
      <c r="H60" s="64">
        <v>0</v>
      </c>
      <c r="I60" s="64">
        <v>0</v>
      </c>
      <c r="J60" s="64">
        <v>0</v>
      </c>
      <c r="K60" s="64">
        <v>0</v>
      </c>
      <c r="L60" s="65">
        <v>0</v>
      </c>
      <c r="M60" s="65">
        <v>0</v>
      </c>
      <c r="N60" s="66">
        <v>0</v>
      </c>
      <c r="O60" s="66">
        <v>0</v>
      </c>
      <c r="P60" s="67">
        <v>0</v>
      </c>
      <c r="Q60" s="67">
        <v>0</v>
      </c>
      <c r="R60" s="68">
        <v>0</v>
      </c>
      <c r="S60" s="68">
        <v>0</v>
      </c>
      <c r="T60" s="69">
        <v>0</v>
      </c>
      <c r="U60" s="69">
        <v>0</v>
      </c>
      <c r="V60" s="68">
        <v>0</v>
      </c>
      <c r="W60" s="68">
        <v>0</v>
      </c>
      <c r="X60" s="69">
        <v>0</v>
      </c>
      <c r="Y60" s="69">
        <v>0</v>
      </c>
      <c r="Z60" s="68">
        <v>0</v>
      </c>
      <c r="AA60" s="68">
        <v>0</v>
      </c>
      <c r="AB60" s="69">
        <v>0</v>
      </c>
      <c r="AC60" s="69">
        <v>0</v>
      </c>
      <c r="AD60" s="68">
        <v>0</v>
      </c>
      <c r="AE60" s="68">
        <v>0</v>
      </c>
      <c r="AF60" s="69">
        <v>0</v>
      </c>
      <c r="AG60" s="69">
        <v>0</v>
      </c>
      <c r="AH60" s="68">
        <v>0</v>
      </c>
      <c r="AI60" s="68">
        <v>0</v>
      </c>
      <c r="AJ60" s="69">
        <v>0</v>
      </c>
      <c r="AK60" s="69">
        <v>0</v>
      </c>
      <c r="AL60" s="68">
        <v>0</v>
      </c>
      <c r="AM60" s="68">
        <v>0</v>
      </c>
      <c r="AN60" s="66">
        <f>VLOOKUP($A60,Instr_2024_A!$A$8:$R$131,Instr_2024_A!$M$6,FALSE)*IF(VLOOKUP($A60,Instr_2024_A!$A$8:$R$131,Instr_2024_A!$O$6,FALSE)="EUR",1,IF(VLOOKUP($A60,Instr_2024_A!$A$8:$R$131,Instr_2024_A!$O$6,FALSE)="GBP",1/Instr_2024_A!$M$126,IF(VLOOKUP($A60,Instr_2024_A!$A$8:$R$131,Instr_2024_A!$O$6,FALSE)="USD",1/Instr_2024_A!$M$127,0)))</f>
        <v>0.94171807228915672</v>
      </c>
      <c r="AO60" s="66">
        <f>VLOOKUP($A60,Instr_2024_A!$A$8:$R$131,Instr_2024_A!$N$6,FALSE)*IF(VLOOKUP($A60,Instr_2024_A!$A$8:$R$131,Instr_2024_A!$O$6,FALSE)="EUR",1,IF(VLOOKUP($A60,Instr_2024_A!$A$8:$R$131,Instr_2024_A!$O$6,FALSE)="GBP",1/Instr_2024_A!$N$126,IF(VLOOKUP($A60,Instr_2024_A!$A$8:$R$131,Instr_2024_A!$O$6,FALSE)="USD",1/Instr_2024_A!$N$127,0)))</f>
        <v>0.94171807228915672</v>
      </c>
    </row>
    <row r="61" spans="1:41" ht="13.35" customHeight="1" x14ac:dyDescent="0.25">
      <c r="A61" s="63" t="s">
        <v>207</v>
      </c>
      <c r="B61" s="64">
        <v>0</v>
      </c>
      <c r="C61" s="64">
        <v>0</v>
      </c>
      <c r="D61" s="64">
        <v>0</v>
      </c>
      <c r="E61" s="64">
        <v>0</v>
      </c>
      <c r="F61" s="64">
        <v>0</v>
      </c>
      <c r="G61" s="64">
        <v>0</v>
      </c>
      <c r="H61" s="64">
        <v>0</v>
      </c>
      <c r="I61" s="64">
        <v>0</v>
      </c>
      <c r="J61" s="64">
        <v>0</v>
      </c>
      <c r="K61" s="64">
        <v>0</v>
      </c>
      <c r="L61" s="65">
        <v>0</v>
      </c>
      <c r="M61" s="65">
        <v>0</v>
      </c>
      <c r="N61" s="66">
        <v>0</v>
      </c>
      <c r="O61" s="66">
        <v>0</v>
      </c>
      <c r="P61" s="67">
        <v>0</v>
      </c>
      <c r="Q61" s="67">
        <v>0</v>
      </c>
      <c r="R61" s="68">
        <v>0</v>
      </c>
      <c r="S61" s="68">
        <v>0</v>
      </c>
      <c r="T61" s="69">
        <v>0</v>
      </c>
      <c r="U61" s="69">
        <v>0</v>
      </c>
      <c r="V61" s="68">
        <v>0</v>
      </c>
      <c r="W61" s="68">
        <v>0</v>
      </c>
      <c r="X61" s="69">
        <v>0</v>
      </c>
      <c r="Y61" s="69">
        <v>0</v>
      </c>
      <c r="Z61" s="68">
        <v>0</v>
      </c>
      <c r="AA61" s="68">
        <v>0</v>
      </c>
      <c r="AB61" s="69">
        <v>0</v>
      </c>
      <c r="AC61" s="69">
        <v>0</v>
      </c>
      <c r="AD61" s="68">
        <v>0</v>
      </c>
      <c r="AE61" s="68">
        <v>0</v>
      </c>
      <c r="AF61" s="69">
        <v>0</v>
      </c>
      <c r="AG61" s="69">
        <v>0</v>
      </c>
      <c r="AH61" s="68">
        <v>0</v>
      </c>
      <c r="AI61" s="68">
        <v>0</v>
      </c>
      <c r="AJ61" s="69">
        <v>0</v>
      </c>
      <c r="AK61" s="69">
        <v>0</v>
      </c>
      <c r="AL61" s="68">
        <v>0</v>
      </c>
      <c r="AM61" s="68">
        <v>0</v>
      </c>
      <c r="AN61" s="66">
        <f>VLOOKUP($A61,Instr_2024_A!$A$8:$R$131,Instr_2024_A!$M$6,FALSE)*IF(VLOOKUP($A61,Instr_2024_A!$A$8:$R$131,Instr_2024_A!$O$6,FALSE)="EUR",1,IF(VLOOKUP($A61,Instr_2024_A!$A$8:$R$131,Instr_2024_A!$O$6,FALSE)="GBP",1/Instr_2024_A!$M$126,IF(VLOOKUP($A61,Instr_2024_A!$A$8:$R$131,Instr_2024_A!$O$6,FALSE)="USD",1/Instr_2024_A!$M$127,0)))</f>
        <v>0.71368192771084338</v>
      </c>
      <c r="AO61" s="66">
        <f>VLOOKUP($A61,Instr_2024_A!$A$8:$R$131,Instr_2024_A!$N$6,FALSE)*IF(VLOOKUP($A61,Instr_2024_A!$A$8:$R$131,Instr_2024_A!$O$6,FALSE)="EUR",1,IF(VLOOKUP($A61,Instr_2024_A!$A$8:$R$131,Instr_2024_A!$O$6,FALSE)="GBP",1/Instr_2024_A!$N$126,IF(VLOOKUP($A61,Instr_2024_A!$A$8:$R$131,Instr_2024_A!$O$6,FALSE)="USD",1/Instr_2024_A!$N$127,0)))</f>
        <v>0.71368192771084338</v>
      </c>
    </row>
    <row r="62" spans="1:41" ht="13.35" customHeight="1" x14ac:dyDescent="0.25">
      <c r="A62" s="63" t="s">
        <v>199</v>
      </c>
      <c r="B62" s="64">
        <v>0</v>
      </c>
      <c r="C62" s="64">
        <v>0</v>
      </c>
      <c r="D62" s="64">
        <v>0</v>
      </c>
      <c r="E62" s="64">
        <v>0</v>
      </c>
      <c r="F62" s="64">
        <v>0</v>
      </c>
      <c r="G62" s="64">
        <v>0</v>
      </c>
      <c r="H62" s="64">
        <v>0</v>
      </c>
      <c r="I62" s="64">
        <v>0</v>
      </c>
      <c r="J62" s="64">
        <v>0</v>
      </c>
      <c r="K62" s="64">
        <v>0</v>
      </c>
      <c r="L62" s="65">
        <v>0</v>
      </c>
      <c r="M62" s="65">
        <v>0</v>
      </c>
      <c r="N62" s="66">
        <v>0</v>
      </c>
      <c r="O62" s="66">
        <v>0</v>
      </c>
      <c r="P62" s="67">
        <v>0</v>
      </c>
      <c r="Q62" s="67">
        <v>0</v>
      </c>
      <c r="R62" s="68">
        <v>0</v>
      </c>
      <c r="S62" s="68">
        <v>0</v>
      </c>
      <c r="T62" s="69">
        <v>0</v>
      </c>
      <c r="U62" s="69">
        <v>0</v>
      </c>
      <c r="V62" s="68">
        <v>0</v>
      </c>
      <c r="W62" s="68">
        <v>0</v>
      </c>
      <c r="X62" s="69">
        <v>0</v>
      </c>
      <c r="Y62" s="69">
        <v>0</v>
      </c>
      <c r="Z62" s="68">
        <v>0</v>
      </c>
      <c r="AA62" s="68">
        <v>0</v>
      </c>
      <c r="AB62" s="69">
        <v>0</v>
      </c>
      <c r="AC62" s="69">
        <v>0</v>
      </c>
      <c r="AD62" s="68">
        <v>0</v>
      </c>
      <c r="AE62" s="68">
        <v>0</v>
      </c>
      <c r="AF62" s="69">
        <v>0</v>
      </c>
      <c r="AG62" s="69">
        <v>0</v>
      </c>
      <c r="AH62" s="68">
        <v>0</v>
      </c>
      <c r="AI62" s="68">
        <v>0</v>
      </c>
      <c r="AJ62" s="69">
        <v>0</v>
      </c>
      <c r="AK62" s="69">
        <v>0</v>
      </c>
      <c r="AL62" s="68">
        <v>0</v>
      </c>
      <c r="AM62" s="68">
        <v>0</v>
      </c>
      <c r="AN62" s="66">
        <f>VLOOKUP($A62,Instr_2024_A!$A$8:$R$131,Instr_2024_A!$M$6,FALSE)*IF(VLOOKUP($A62,Instr_2024_A!$A$8:$R$131,Instr_2024_A!$O$6,FALSE)="EUR",1,IF(VLOOKUP($A62,Instr_2024_A!$A$8:$R$131,Instr_2024_A!$O$6,FALSE)="GBP",1/Instr_2024_A!$M$126,IF(VLOOKUP($A62,Instr_2024_A!$A$8:$R$131,Instr_2024_A!$O$6,FALSE)="USD",1/Instr_2024_A!$M$127,0)))</f>
        <v>0.93609036144578317</v>
      </c>
      <c r="AO62" s="66">
        <f>VLOOKUP($A62,Instr_2024_A!$A$8:$R$131,Instr_2024_A!$N$6,FALSE)*IF(VLOOKUP($A62,Instr_2024_A!$A$8:$R$131,Instr_2024_A!$O$6,FALSE)="EUR",1,IF(VLOOKUP($A62,Instr_2024_A!$A$8:$R$131,Instr_2024_A!$O$6,FALSE)="GBP",1/Instr_2024_A!$N$126,IF(VLOOKUP($A62,Instr_2024_A!$A$8:$R$131,Instr_2024_A!$O$6,FALSE)="USD",1/Instr_2024_A!$N$127,0)))</f>
        <v>0.93609036144578317</v>
      </c>
    </row>
    <row r="63" spans="1:41" ht="13.35" customHeight="1" x14ac:dyDescent="0.25">
      <c r="A63" s="63" t="s">
        <v>201</v>
      </c>
      <c r="B63" s="64">
        <v>0</v>
      </c>
      <c r="C63" s="64">
        <v>0</v>
      </c>
      <c r="D63" s="64">
        <v>0</v>
      </c>
      <c r="E63" s="64">
        <v>0</v>
      </c>
      <c r="F63" s="64">
        <v>0</v>
      </c>
      <c r="G63" s="64">
        <v>0</v>
      </c>
      <c r="H63" s="64">
        <v>0</v>
      </c>
      <c r="I63" s="64">
        <v>0</v>
      </c>
      <c r="J63" s="64">
        <v>0</v>
      </c>
      <c r="K63" s="64">
        <v>0</v>
      </c>
      <c r="L63" s="65">
        <v>0</v>
      </c>
      <c r="M63" s="65">
        <v>0</v>
      </c>
      <c r="N63" s="66">
        <v>0</v>
      </c>
      <c r="O63" s="66">
        <v>0</v>
      </c>
      <c r="P63" s="67">
        <v>0</v>
      </c>
      <c r="Q63" s="67">
        <v>0</v>
      </c>
      <c r="R63" s="68">
        <v>0</v>
      </c>
      <c r="S63" s="68">
        <v>0</v>
      </c>
      <c r="T63" s="69">
        <v>0</v>
      </c>
      <c r="U63" s="69">
        <v>0</v>
      </c>
      <c r="V63" s="68">
        <v>0</v>
      </c>
      <c r="W63" s="68">
        <v>0</v>
      </c>
      <c r="X63" s="69">
        <v>0</v>
      </c>
      <c r="Y63" s="69">
        <v>0</v>
      </c>
      <c r="Z63" s="68">
        <v>0</v>
      </c>
      <c r="AA63" s="68">
        <v>0</v>
      </c>
      <c r="AB63" s="69">
        <v>0</v>
      </c>
      <c r="AC63" s="69">
        <v>0</v>
      </c>
      <c r="AD63" s="68">
        <v>0</v>
      </c>
      <c r="AE63" s="68">
        <v>0</v>
      </c>
      <c r="AF63" s="69">
        <v>0</v>
      </c>
      <c r="AG63" s="69">
        <v>0</v>
      </c>
      <c r="AH63" s="68">
        <v>0</v>
      </c>
      <c r="AI63" s="68">
        <v>0</v>
      </c>
      <c r="AJ63" s="69">
        <v>0</v>
      </c>
      <c r="AK63" s="69">
        <v>0</v>
      </c>
      <c r="AL63" s="68">
        <v>0</v>
      </c>
      <c r="AM63" s="68">
        <v>0</v>
      </c>
      <c r="AN63" s="66">
        <f>VLOOKUP($A63,Instr_2024_A!$A$8:$R$131,Instr_2024_A!$M$6,FALSE)*IF(VLOOKUP($A63,Instr_2024_A!$A$8:$R$131,Instr_2024_A!$O$6,FALSE)="EUR",1,IF(VLOOKUP($A63,Instr_2024_A!$A$8:$R$131,Instr_2024_A!$O$6,FALSE)="GBP",1/Instr_2024_A!$M$126,IF(VLOOKUP($A63,Instr_2024_A!$A$8:$R$131,Instr_2024_A!$O$6,FALSE)="USD",1/Instr_2024_A!$M$127,0)))</f>
        <v>0.71300481927710857</v>
      </c>
      <c r="AO63" s="66">
        <f>VLOOKUP($A63,Instr_2024_A!$A$8:$R$131,Instr_2024_A!$N$6,FALSE)*IF(VLOOKUP($A63,Instr_2024_A!$A$8:$R$131,Instr_2024_A!$O$6,FALSE)="EUR",1,IF(VLOOKUP($A63,Instr_2024_A!$A$8:$R$131,Instr_2024_A!$O$6,FALSE)="GBP",1/Instr_2024_A!$N$126,IF(VLOOKUP($A63,Instr_2024_A!$A$8:$R$131,Instr_2024_A!$O$6,FALSE)="USD",1/Instr_2024_A!$N$127,0)))</f>
        <v>0.71300481927710857</v>
      </c>
    </row>
    <row r="64" spans="1:41" ht="13.35" customHeight="1" x14ac:dyDescent="0.25">
      <c r="A64" s="63" t="s">
        <v>196</v>
      </c>
      <c r="B64" s="64">
        <v>0</v>
      </c>
      <c r="C64" s="64">
        <v>0</v>
      </c>
      <c r="D64" s="64">
        <v>0</v>
      </c>
      <c r="E64" s="64">
        <v>0</v>
      </c>
      <c r="F64" s="64">
        <v>0</v>
      </c>
      <c r="G64" s="64">
        <v>0</v>
      </c>
      <c r="H64" s="64">
        <v>0</v>
      </c>
      <c r="I64" s="64">
        <v>0</v>
      </c>
      <c r="J64" s="64">
        <v>0</v>
      </c>
      <c r="K64" s="64">
        <v>0</v>
      </c>
      <c r="L64" s="65">
        <v>0</v>
      </c>
      <c r="M64" s="65">
        <v>0</v>
      </c>
      <c r="N64" s="66">
        <v>0</v>
      </c>
      <c r="O64" s="66">
        <v>0</v>
      </c>
      <c r="P64" s="67">
        <v>0</v>
      </c>
      <c r="Q64" s="67">
        <v>0</v>
      </c>
      <c r="R64" s="68">
        <v>0</v>
      </c>
      <c r="S64" s="68">
        <v>0</v>
      </c>
      <c r="T64" s="69">
        <v>0</v>
      </c>
      <c r="U64" s="69">
        <v>0</v>
      </c>
      <c r="V64" s="68">
        <v>0</v>
      </c>
      <c r="W64" s="68">
        <v>0</v>
      </c>
      <c r="X64" s="69">
        <v>0</v>
      </c>
      <c r="Y64" s="69">
        <v>0</v>
      </c>
      <c r="Z64" s="68">
        <v>0</v>
      </c>
      <c r="AA64" s="68">
        <v>0</v>
      </c>
      <c r="AB64" s="69">
        <v>0</v>
      </c>
      <c r="AC64" s="69">
        <v>0</v>
      </c>
      <c r="AD64" s="68">
        <v>0</v>
      </c>
      <c r="AE64" s="68">
        <v>0</v>
      </c>
      <c r="AF64" s="69">
        <v>0</v>
      </c>
      <c r="AG64" s="69">
        <v>0</v>
      </c>
      <c r="AH64" s="68">
        <v>0</v>
      </c>
      <c r="AI64" s="68">
        <v>0</v>
      </c>
      <c r="AJ64" s="69">
        <v>0</v>
      </c>
      <c r="AK64" s="69">
        <v>0</v>
      </c>
      <c r="AL64" s="68">
        <v>0</v>
      </c>
      <c r="AM64" s="68">
        <v>0</v>
      </c>
      <c r="AN64" s="66">
        <f>VLOOKUP($A64,Instr_2024_A!$A$8:$R$131,Instr_2024_A!$M$6,FALSE)*IF(VLOOKUP($A64,Instr_2024_A!$A$8:$R$131,Instr_2024_A!$O$6,FALSE)="EUR",1,IF(VLOOKUP($A64,Instr_2024_A!$A$8:$R$131,Instr_2024_A!$O$6,FALSE)="GBP",1/Instr_2024_A!$M$126,IF(VLOOKUP($A64,Instr_2024_A!$A$8:$R$131,Instr_2024_A!$O$6,FALSE)="USD",1/Instr_2024_A!$M$127,0)))</f>
        <v>0.9524590361445785</v>
      </c>
      <c r="AO64" s="66">
        <f>VLOOKUP($A64,Instr_2024_A!$A$8:$R$131,Instr_2024_A!$N$6,FALSE)*IF(VLOOKUP($A64,Instr_2024_A!$A$8:$R$131,Instr_2024_A!$O$6,FALSE)="EUR",1,IF(VLOOKUP($A64,Instr_2024_A!$A$8:$R$131,Instr_2024_A!$O$6,FALSE)="GBP",1/Instr_2024_A!$N$126,IF(VLOOKUP($A64,Instr_2024_A!$A$8:$R$131,Instr_2024_A!$O$6,FALSE)="USD",1/Instr_2024_A!$N$127,0)))</f>
        <v>0.9524590361445785</v>
      </c>
    </row>
    <row r="65" spans="1:41" ht="13.35" customHeight="1" x14ac:dyDescent="0.25">
      <c r="A65" s="63" t="s">
        <v>197</v>
      </c>
      <c r="B65" s="64">
        <v>0</v>
      </c>
      <c r="C65" s="64">
        <v>0</v>
      </c>
      <c r="D65" s="64">
        <v>0</v>
      </c>
      <c r="E65" s="64">
        <v>0</v>
      </c>
      <c r="F65" s="64">
        <v>0</v>
      </c>
      <c r="G65" s="64">
        <v>0</v>
      </c>
      <c r="H65" s="64">
        <v>0</v>
      </c>
      <c r="I65" s="64">
        <v>0</v>
      </c>
      <c r="J65" s="64">
        <v>0</v>
      </c>
      <c r="K65" s="64">
        <v>0</v>
      </c>
      <c r="L65" s="65">
        <v>0</v>
      </c>
      <c r="M65" s="65">
        <v>0</v>
      </c>
      <c r="N65" s="66">
        <v>0</v>
      </c>
      <c r="O65" s="66">
        <v>0</v>
      </c>
      <c r="P65" s="67">
        <v>0</v>
      </c>
      <c r="Q65" s="67">
        <v>0</v>
      </c>
      <c r="R65" s="68">
        <v>0</v>
      </c>
      <c r="S65" s="68">
        <v>0</v>
      </c>
      <c r="T65" s="69">
        <v>0</v>
      </c>
      <c r="U65" s="69">
        <v>0</v>
      </c>
      <c r="V65" s="68">
        <v>0</v>
      </c>
      <c r="W65" s="68">
        <v>0</v>
      </c>
      <c r="X65" s="69">
        <v>0</v>
      </c>
      <c r="Y65" s="69">
        <v>0</v>
      </c>
      <c r="Z65" s="68">
        <v>0</v>
      </c>
      <c r="AA65" s="68">
        <v>0</v>
      </c>
      <c r="AB65" s="69">
        <v>0</v>
      </c>
      <c r="AC65" s="69">
        <v>0</v>
      </c>
      <c r="AD65" s="68">
        <v>0</v>
      </c>
      <c r="AE65" s="68">
        <v>0</v>
      </c>
      <c r="AF65" s="69">
        <v>0</v>
      </c>
      <c r="AG65" s="69">
        <v>0</v>
      </c>
      <c r="AH65" s="68">
        <v>0</v>
      </c>
      <c r="AI65" s="68">
        <v>0</v>
      </c>
      <c r="AJ65" s="69">
        <v>0</v>
      </c>
      <c r="AK65" s="69">
        <v>0</v>
      </c>
      <c r="AL65" s="68">
        <v>0</v>
      </c>
      <c r="AM65" s="68">
        <v>0</v>
      </c>
      <c r="AN65" s="66">
        <f>VLOOKUP($A65,Instr_2024_A!$A$8:$R$131,Instr_2024_A!$M$6,FALSE)*IF(VLOOKUP($A65,Instr_2024_A!$A$8:$R$131,Instr_2024_A!$O$6,FALSE)="EUR",1,IF(VLOOKUP($A65,Instr_2024_A!$A$8:$R$131,Instr_2024_A!$O$6,FALSE)="GBP",1/Instr_2024_A!$M$126,IF(VLOOKUP($A65,Instr_2024_A!$A$8:$R$131,Instr_2024_A!$O$6,FALSE)="USD",1/Instr_2024_A!$M$127,0)))</f>
        <v>0.72854698795180728</v>
      </c>
      <c r="AO65" s="66">
        <f>VLOOKUP($A65,Instr_2024_A!$A$8:$R$131,Instr_2024_A!$N$6,FALSE)*IF(VLOOKUP($A65,Instr_2024_A!$A$8:$R$131,Instr_2024_A!$O$6,FALSE)="EUR",1,IF(VLOOKUP($A65,Instr_2024_A!$A$8:$R$131,Instr_2024_A!$O$6,FALSE)="GBP",1/Instr_2024_A!$N$126,IF(VLOOKUP($A65,Instr_2024_A!$A$8:$R$131,Instr_2024_A!$O$6,FALSE)="USD",1/Instr_2024_A!$N$127,0)))</f>
        <v>0.72854698795180728</v>
      </c>
    </row>
    <row r="66" spans="1:41" ht="13.35" customHeight="1" x14ac:dyDescent="0.25">
      <c r="A66" s="63" t="s">
        <v>198</v>
      </c>
      <c r="B66" s="64">
        <v>0</v>
      </c>
      <c r="C66" s="64">
        <v>0</v>
      </c>
      <c r="D66" s="64">
        <v>0</v>
      </c>
      <c r="E66" s="64">
        <v>0</v>
      </c>
      <c r="F66" s="64">
        <v>0</v>
      </c>
      <c r="G66" s="64">
        <v>0</v>
      </c>
      <c r="H66" s="64">
        <v>0</v>
      </c>
      <c r="I66" s="64">
        <v>0</v>
      </c>
      <c r="J66" s="64">
        <v>0</v>
      </c>
      <c r="K66" s="64">
        <v>0</v>
      </c>
      <c r="L66" s="65">
        <v>0</v>
      </c>
      <c r="M66" s="65">
        <v>0</v>
      </c>
      <c r="N66" s="66">
        <v>0</v>
      </c>
      <c r="O66" s="66">
        <v>0</v>
      </c>
      <c r="P66" s="67">
        <v>0</v>
      </c>
      <c r="Q66" s="67">
        <v>0</v>
      </c>
      <c r="R66" s="68">
        <v>0</v>
      </c>
      <c r="S66" s="68">
        <v>0</v>
      </c>
      <c r="T66" s="69">
        <v>0</v>
      </c>
      <c r="U66" s="69">
        <v>0</v>
      </c>
      <c r="V66" s="68">
        <v>0</v>
      </c>
      <c r="W66" s="68">
        <v>0</v>
      </c>
      <c r="X66" s="69">
        <v>0</v>
      </c>
      <c r="Y66" s="69">
        <v>0</v>
      </c>
      <c r="Z66" s="68">
        <v>0</v>
      </c>
      <c r="AA66" s="68">
        <v>0</v>
      </c>
      <c r="AB66" s="69">
        <v>0</v>
      </c>
      <c r="AC66" s="69">
        <v>0</v>
      </c>
      <c r="AD66" s="68">
        <v>0</v>
      </c>
      <c r="AE66" s="68">
        <v>0</v>
      </c>
      <c r="AF66" s="69">
        <v>0</v>
      </c>
      <c r="AG66" s="69">
        <v>0</v>
      </c>
      <c r="AH66" s="68">
        <v>0</v>
      </c>
      <c r="AI66" s="68">
        <v>0</v>
      </c>
      <c r="AJ66" s="69">
        <v>0</v>
      </c>
      <c r="AK66" s="69">
        <v>0</v>
      </c>
      <c r="AL66" s="68">
        <v>0</v>
      </c>
      <c r="AM66" s="68">
        <v>0</v>
      </c>
      <c r="AN66" s="66">
        <f>VLOOKUP($A66,Instr_2024_A!$A$8:$R$131,Instr_2024_A!$M$6,FALSE)*IF(VLOOKUP($A66,Instr_2024_A!$A$8:$R$131,Instr_2024_A!$O$6,FALSE)="EUR",1,IF(VLOOKUP($A66,Instr_2024_A!$A$8:$R$131,Instr_2024_A!$O$6,FALSE)="GBP",1/Instr_2024_A!$M$126,IF(VLOOKUP($A66,Instr_2024_A!$A$8:$R$131,Instr_2024_A!$O$6,FALSE)="USD",1/Instr_2024_A!$M$127,0)))</f>
        <v>0.93511204819277116</v>
      </c>
      <c r="AO66" s="66">
        <f>VLOOKUP($A66,Instr_2024_A!$A$8:$R$131,Instr_2024_A!$N$6,FALSE)*IF(VLOOKUP($A66,Instr_2024_A!$A$8:$R$131,Instr_2024_A!$O$6,FALSE)="EUR",1,IF(VLOOKUP($A66,Instr_2024_A!$A$8:$R$131,Instr_2024_A!$O$6,FALSE)="GBP",1/Instr_2024_A!$N$126,IF(VLOOKUP($A66,Instr_2024_A!$A$8:$R$131,Instr_2024_A!$O$6,FALSE)="USD",1/Instr_2024_A!$N$127,0)))</f>
        <v>0.93511204819277116</v>
      </c>
    </row>
    <row r="67" spans="1:41" ht="13.35" customHeight="1" x14ac:dyDescent="0.25">
      <c r="A67" s="63" t="s">
        <v>200</v>
      </c>
      <c r="B67" s="64">
        <v>0</v>
      </c>
      <c r="C67" s="64">
        <v>0</v>
      </c>
      <c r="D67" s="64">
        <v>0</v>
      </c>
      <c r="E67" s="64">
        <v>0</v>
      </c>
      <c r="F67" s="64">
        <v>0</v>
      </c>
      <c r="G67" s="64">
        <v>0</v>
      </c>
      <c r="H67" s="64">
        <v>0</v>
      </c>
      <c r="I67" s="64">
        <v>0</v>
      </c>
      <c r="J67" s="64">
        <v>0</v>
      </c>
      <c r="K67" s="64">
        <v>0</v>
      </c>
      <c r="L67" s="65">
        <v>0</v>
      </c>
      <c r="M67" s="65">
        <v>0</v>
      </c>
      <c r="N67" s="66">
        <v>0</v>
      </c>
      <c r="O67" s="66">
        <v>0</v>
      </c>
      <c r="P67" s="67">
        <v>0</v>
      </c>
      <c r="Q67" s="67">
        <v>0</v>
      </c>
      <c r="R67" s="68">
        <v>0</v>
      </c>
      <c r="S67" s="68">
        <v>0</v>
      </c>
      <c r="T67" s="69">
        <v>0</v>
      </c>
      <c r="U67" s="69">
        <v>0</v>
      </c>
      <c r="V67" s="68">
        <v>0</v>
      </c>
      <c r="W67" s="68">
        <v>0</v>
      </c>
      <c r="X67" s="69">
        <v>0</v>
      </c>
      <c r="Y67" s="69">
        <v>0</v>
      </c>
      <c r="Z67" s="68">
        <v>0</v>
      </c>
      <c r="AA67" s="68">
        <v>0</v>
      </c>
      <c r="AB67" s="69">
        <v>0</v>
      </c>
      <c r="AC67" s="69">
        <v>0</v>
      </c>
      <c r="AD67" s="68">
        <v>0</v>
      </c>
      <c r="AE67" s="68">
        <v>0</v>
      </c>
      <c r="AF67" s="69">
        <v>0</v>
      </c>
      <c r="AG67" s="69">
        <v>0</v>
      </c>
      <c r="AH67" s="68">
        <v>0</v>
      </c>
      <c r="AI67" s="68">
        <v>0</v>
      </c>
      <c r="AJ67" s="69">
        <v>0</v>
      </c>
      <c r="AK67" s="69">
        <v>0</v>
      </c>
      <c r="AL67" s="68">
        <v>0</v>
      </c>
      <c r="AM67" s="68">
        <v>0</v>
      </c>
      <c r="AN67" s="66">
        <f>VLOOKUP($A67,Instr_2024_A!$A$8:$R$131,Instr_2024_A!$M$6,FALSE)*IF(VLOOKUP($A67,Instr_2024_A!$A$8:$R$131,Instr_2024_A!$O$6,FALSE)="EUR",1,IF(VLOOKUP($A67,Instr_2024_A!$A$8:$R$131,Instr_2024_A!$O$6,FALSE)="GBP",1/Instr_2024_A!$M$126,IF(VLOOKUP($A67,Instr_2024_A!$A$8:$R$131,Instr_2024_A!$O$6,FALSE)="USD",1/Instr_2024_A!$M$127,0)))</f>
        <v>0.70054216867469887</v>
      </c>
      <c r="AO67" s="66">
        <f>VLOOKUP($A67,Instr_2024_A!$A$8:$R$131,Instr_2024_A!$N$6,FALSE)*IF(VLOOKUP($A67,Instr_2024_A!$A$8:$R$131,Instr_2024_A!$O$6,FALSE)="EUR",1,IF(VLOOKUP($A67,Instr_2024_A!$A$8:$R$131,Instr_2024_A!$O$6,FALSE)="GBP",1/Instr_2024_A!$N$126,IF(VLOOKUP($A67,Instr_2024_A!$A$8:$R$131,Instr_2024_A!$O$6,FALSE)="USD",1/Instr_2024_A!$N$127,0)))</f>
        <v>0.70054216867469887</v>
      </c>
    </row>
    <row r="68" spans="1:41" ht="13.35" customHeight="1" x14ac:dyDescent="0.25">
      <c r="A68" s="63" t="s">
        <v>208</v>
      </c>
      <c r="B68" s="64">
        <v>0</v>
      </c>
      <c r="C68" s="64">
        <v>0</v>
      </c>
      <c r="D68" s="64">
        <v>0</v>
      </c>
      <c r="E68" s="64">
        <v>0</v>
      </c>
      <c r="F68" s="64">
        <v>0</v>
      </c>
      <c r="G68" s="64">
        <v>0</v>
      </c>
      <c r="H68" s="64">
        <v>0</v>
      </c>
      <c r="I68" s="64">
        <v>0</v>
      </c>
      <c r="J68" s="64">
        <v>0</v>
      </c>
      <c r="K68" s="64">
        <v>0</v>
      </c>
      <c r="L68" s="65">
        <v>0</v>
      </c>
      <c r="M68" s="65">
        <v>0</v>
      </c>
      <c r="N68" s="66">
        <v>0</v>
      </c>
      <c r="O68" s="66">
        <v>0</v>
      </c>
      <c r="P68" s="67">
        <v>0</v>
      </c>
      <c r="Q68" s="67">
        <v>0</v>
      </c>
      <c r="R68" s="68">
        <v>0</v>
      </c>
      <c r="S68" s="68">
        <v>0</v>
      </c>
      <c r="T68" s="69">
        <v>0</v>
      </c>
      <c r="U68" s="69">
        <v>0</v>
      </c>
      <c r="V68" s="68">
        <v>0</v>
      </c>
      <c r="W68" s="68">
        <v>0</v>
      </c>
      <c r="X68" s="69">
        <v>0</v>
      </c>
      <c r="Y68" s="69">
        <v>0</v>
      </c>
      <c r="Z68" s="68">
        <v>0</v>
      </c>
      <c r="AA68" s="68">
        <v>0</v>
      </c>
      <c r="AB68" s="69">
        <v>0</v>
      </c>
      <c r="AC68" s="69">
        <v>0</v>
      </c>
      <c r="AD68" s="68">
        <v>0</v>
      </c>
      <c r="AE68" s="68">
        <v>0</v>
      </c>
      <c r="AF68" s="69">
        <v>0</v>
      </c>
      <c r="AG68" s="69">
        <v>0</v>
      </c>
      <c r="AH68" s="68">
        <v>0</v>
      </c>
      <c r="AI68" s="68">
        <v>0</v>
      </c>
      <c r="AJ68" s="69">
        <v>0</v>
      </c>
      <c r="AK68" s="69">
        <v>0</v>
      </c>
      <c r="AL68" s="68">
        <v>0</v>
      </c>
      <c r="AM68" s="68">
        <v>0</v>
      </c>
      <c r="AN68" s="66">
        <f>VLOOKUP($A68,Instr_2024_A!$A$8:$R$131,Instr_2024_A!$M$6,FALSE)*IF(VLOOKUP($A68,Instr_2024_A!$A$8:$R$131,Instr_2024_A!$O$6,FALSE)="EUR",1,IF(VLOOKUP($A68,Instr_2024_A!$A$8:$R$131,Instr_2024_A!$O$6,FALSE)="GBP",1/Instr_2024_A!$M$126,IF(VLOOKUP($A68,Instr_2024_A!$A$8:$R$131,Instr_2024_A!$O$6,FALSE)="USD",1/Instr_2024_A!$M$127,0)))</f>
        <v>0.75497115384615376</v>
      </c>
      <c r="AO68" s="66">
        <f>VLOOKUP($A68,Instr_2024_A!$A$8:$R$131,Instr_2024_A!$N$6,FALSE)*IF(VLOOKUP($A68,Instr_2024_A!$A$8:$R$131,Instr_2024_A!$O$6,FALSE)="EUR",1,IF(VLOOKUP($A68,Instr_2024_A!$A$8:$R$131,Instr_2024_A!$O$6,FALSE)="GBP",1/Instr_2024_A!$N$126,IF(VLOOKUP($A68,Instr_2024_A!$A$8:$R$131,Instr_2024_A!$O$6,FALSE)="USD",1/Instr_2024_A!$N$127,0)))</f>
        <v>0.75497115384615376</v>
      </c>
    </row>
    <row r="69" spans="1:41" ht="13.35" customHeight="1" x14ac:dyDescent="0.25">
      <c r="A69" s="63" t="s">
        <v>209</v>
      </c>
      <c r="B69" s="64">
        <v>0</v>
      </c>
      <c r="C69" s="64">
        <v>0</v>
      </c>
      <c r="D69" s="64">
        <v>0</v>
      </c>
      <c r="E69" s="64">
        <v>0</v>
      </c>
      <c r="F69" s="64">
        <v>0</v>
      </c>
      <c r="G69" s="64">
        <v>0</v>
      </c>
      <c r="H69" s="64">
        <v>0</v>
      </c>
      <c r="I69" s="64">
        <v>0</v>
      </c>
      <c r="J69" s="64">
        <v>0</v>
      </c>
      <c r="K69" s="64">
        <v>0</v>
      </c>
      <c r="L69" s="65">
        <v>0</v>
      </c>
      <c r="M69" s="65">
        <v>0</v>
      </c>
      <c r="N69" s="66">
        <v>0</v>
      </c>
      <c r="O69" s="66">
        <v>0</v>
      </c>
      <c r="P69" s="67">
        <v>0</v>
      </c>
      <c r="Q69" s="67">
        <v>0</v>
      </c>
      <c r="R69" s="68">
        <v>0</v>
      </c>
      <c r="S69" s="68">
        <v>0</v>
      </c>
      <c r="T69" s="69">
        <v>0</v>
      </c>
      <c r="U69" s="69">
        <v>0</v>
      </c>
      <c r="V69" s="68">
        <v>0</v>
      </c>
      <c r="W69" s="68">
        <v>0</v>
      </c>
      <c r="X69" s="69">
        <v>0</v>
      </c>
      <c r="Y69" s="69">
        <v>0</v>
      </c>
      <c r="Z69" s="68">
        <v>0</v>
      </c>
      <c r="AA69" s="68">
        <v>0</v>
      </c>
      <c r="AB69" s="69">
        <v>0</v>
      </c>
      <c r="AC69" s="69">
        <v>0</v>
      </c>
      <c r="AD69" s="68">
        <v>0</v>
      </c>
      <c r="AE69" s="68">
        <v>0</v>
      </c>
      <c r="AF69" s="69">
        <v>0</v>
      </c>
      <c r="AG69" s="69">
        <v>0</v>
      </c>
      <c r="AH69" s="68">
        <v>0</v>
      </c>
      <c r="AI69" s="68">
        <v>0</v>
      </c>
      <c r="AJ69" s="69">
        <v>0</v>
      </c>
      <c r="AK69" s="69">
        <v>0</v>
      </c>
      <c r="AL69" s="68">
        <v>0</v>
      </c>
      <c r="AM69" s="68">
        <v>0</v>
      </c>
      <c r="AN69" s="66">
        <f>VLOOKUP($A69,Instr_2024_A!$A$8:$R$131,Instr_2024_A!$M$6,FALSE)*IF(VLOOKUP($A69,Instr_2024_A!$A$8:$R$131,Instr_2024_A!$O$6,FALSE)="EUR",1,IF(VLOOKUP($A69,Instr_2024_A!$A$8:$R$131,Instr_2024_A!$O$6,FALSE)="GBP",1/Instr_2024_A!$M$126,IF(VLOOKUP($A69,Instr_2024_A!$A$8:$R$131,Instr_2024_A!$O$6,FALSE)="USD",1/Instr_2024_A!$M$127,0)))</f>
        <v>0.56822403846153835</v>
      </c>
      <c r="AO69" s="66">
        <f>VLOOKUP($A69,Instr_2024_A!$A$8:$R$131,Instr_2024_A!$N$6,FALSE)*IF(VLOOKUP($A69,Instr_2024_A!$A$8:$R$131,Instr_2024_A!$O$6,FALSE)="EUR",1,IF(VLOOKUP($A69,Instr_2024_A!$A$8:$R$131,Instr_2024_A!$O$6,FALSE)="GBP",1/Instr_2024_A!$N$126,IF(VLOOKUP($A69,Instr_2024_A!$A$8:$R$131,Instr_2024_A!$O$6,FALSE)="USD",1/Instr_2024_A!$N$127,0)))</f>
        <v>0.56822403846153835</v>
      </c>
    </row>
    <row r="70" spans="1:41" ht="13.35" customHeight="1" x14ac:dyDescent="0.25">
      <c r="A70" s="63" t="s">
        <v>210</v>
      </c>
      <c r="B70" s="64">
        <v>0</v>
      </c>
      <c r="C70" s="64">
        <v>0</v>
      </c>
      <c r="D70" s="64">
        <v>0</v>
      </c>
      <c r="E70" s="64">
        <v>0</v>
      </c>
      <c r="F70" s="64">
        <v>0</v>
      </c>
      <c r="G70" s="64">
        <v>0</v>
      </c>
      <c r="H70" s="64">
        <v>0</v>
      </c>
      <c r="I70" s="64">
        <v>0</v>
      </c>
      <c r="J70" s="64">
        <v>0</v>
      </c>
      <c r="K70" s="64">
        <v>0</v>
      </c>
      <c r="L70" s="65">
        <v>0</v>
      </c>
      <c r="M70" s="65">
        <v>0</v>
      </c>
      <c r="N70" s="66">
        <v>0</v>
      </c>
      <c r="O70" s="66">
        <v>0</v>
      </c>
      <c r="P70" s="67">
        <v>0</v>
      </c>
      <c r="Q70" s="67">
        <v>0</v>
      </c>
      <c r="R70" s="68">
        <v>0</v>
      </c>
      <c r="S70" s="68">
        <v>0</v>
      </c>
      <c r="T70" s="69">
        <v>0</v>
      </c>
      <c r="U70" s="69">
        <v>0</v>
      </c>
      <c r="V70" s="68">
        <v>0</v>
      </c>
      <c r="W70" s="68">
        <v>0</v>
      </c>
      <c r="X70" s="69">
        <v>0</v>
      </c>
      <c r="Y70" s="69">
        <v>0</v>
      </c>
      <c r="Z70" s="68">
        <v>0</v>
      </c>
      <c r="AA70" s="68">
        <v>0</v>
      </c>
      <c r="AB70" s="69">
        <v>0</v>
      </c>
      <c r="AC70" s="69">
        <v>0</v>
      </c>
      <c r="AD70" s="68">
        <v>0</v>
      </c>
      <c r="AE70" s="68">
        <v>0</v>
      </c>
      <c r="AF70" s="69">
        <v>0</v>
      </c>
      <c r="AG70" s="69">
        <v>0</v>
      </c>
      <c r="AH70" s="68">
        <v>0</v>
      </c>
      <c r="AI70" s="68">
        <v>0</v>
      </c>
      <c r="AJ70" s="69">
        <v>0</v>
      </c>
      <c r="AK70" s="69">
        <v>0</v>
      </c>
      <c r="AL70" s="68">
        <v>0</v>
      </c>
      <c r="AM70" s="68">
        <v>0</v>
      </c>
      <c r="AN70" s="66">
        <f>VLOOKUP($A70,Instr_2024_A!$A$8:$R$131,Instr_2024_A!$M$6,FALSE)*IF(VLOOKUP($A70,Instr_2024_A!$A$8:$R$131,Instr_2024_A!$O$6,FALSE)="EUR",1,IF(VLOOKUP($A70,Instr_2024_A!$A$8:$R$131,Instr_2024_A!$O$6,FALSE)="GBP",1/Instr_2024_A!$M$126,IF(VLOOKUP($A70,Instr_2024_A!$A$8:$R$131,Instr_2024_A!$O$6,FALSE)="USD",1/Instr_2024_A!$M$127,0)))</f>
        <v>0.74162692307692302</v>
      </c>
      <c r="AO70" s="66">
        <f>VLOOKUP($A70,Instr_2024_A!$A$8:$R$131,Instr_2024_A!$N$6,FALSE)*IF(VLOOKUP($A70,Instr_2024_A!$A$8:$R$131,Instr_2024_A!$O$6,FALSE)="EUR",1,IF(VLOOKUP($A70,Instr_2024_A!$A$8:$R$131,Instr_2024_A!$O$6,FALSE)="GBP",1/Instr_2024_A!$N$126,IF(VLOOKUP($A70,Instr_2024_A!$A$8:$R$131,Instr_2024_A!$O$6,FALSE)="USD",1/Instr_2024_A!$N$127,0)))</f>
        <v>0.74162692307692302</v>
      </c>
    </row>
    <row r="71" spans="1:41" ht="13.35" customHeight="1" x14ac:dyDescent="0.25">
      <c r="A71" s="63" t="s">
        <v>211</v>
      </c>
      <c r="B71" s="64">
        <v>0</v>
      </c>
      <c r="C71" s="64">
        <v>0</v>
      </c>
      <c r="D71" s="64">
        <v>0</v>
      </c>
      <c r="E71" s="64">
        <v>0</v>
      </c>
      <c r="F71" s="64">
        <v>0</v>
      </c>
      <c r="G71" s="64">
        <v>0</v>
      </c>
      <c r="H71" s="64">
        <v>0</v>
      </c>
      <c r="I71" s="64">
        <v>0</v>
      </c>
      <c r="J71" s="64">
        <v>0</v>
      </c>
      <c r="K71" s="64">
        <v>0</v>
      </c>
      <c r="L71" s="65">
        <v>0</v>
      </c>
      <c r="M71" s="65">
        <v>0</v>
      </c>
      <c r="N71" s="66">
        <v>0</v>
      </c>
      <c r="O71" s="66">
        <v>0</v>
      </c>
      <c r="P71" s="67">
        <v>0</v>
      </c>
      <c r="Q71" s="67">
        <v>0</v>
      </c>
      <c r="R71" s="68">
        <v>0</v>
      </c>
      <c r="S71" s="68">
        <v>0</v>
      </c>
      <c r="T71" s="69">
        <v>0</v>
      </c>
      <c r="U71" s="69">
        <v>0</v>
      </c>
      <c r="V71" s="68">
        <v>0</v>
      </c>
      <c r="W71" s="68">
        <v>0</v>
      </c>
      <c r="X71" s="69">
        <v>0</v>
      </c>
      <c r="Y71" s="69">
        <v>0</v>
      </c>
      <c r="Z71" s="68">
        <v>0</v>
      </c>
      <c r="AA71" s="68">
        <v>0</v>
      </c>
      <c r="AB71" s="69">
        <v>0</v>
      </c>
      <c r="AC71" s="69">
        <v>0</v>
      </c>
      <c r="AD71" s="68">
        <v>0</v>
      </c>
      <c r="AE71" s="68">
        <v>0</v>
      </c>
      <c r="AF71" s="69">
        <v>0</v>
      </c>
      <c r="AG71" s="69">
        <v>0</v>
      </c>
      <c r="AH71" s="68">
        <v>0</v>
      </c>
      <c r="AI71" s="68">
        <v>0</v>
      </c>
      <c r="AJ71" s="69">
        <v>0</v>
      </c>
      <c r="AK71" s="69">
        <v>0</v>
      </c>
      <c r="AL71" s="68">
        <v>0</v>
      </c>
      <c r="AM71" s="68">
        <v>0</v>
      </c>
      <c r="AN71" s="66">
        <f>VLOOKUP($A71,Instr_2024_A!$A$8:$R$131,Instr_2024_A!$M$6,FALSE)*IF(VLOOKUP($A71,Instr_2024_A!$A$8:$R$131,Instr_2024_A!$O$6,FALSE)="EUR",1,IF(VLOOKUP($A71,Instr_2024_A!$A$8:$R$131,Instr_2024_A!$O$6,FALSE)="GBP",1/Instr_2024_A!$M$126,IF(VLOOKUP($A71,Instr_2024_A!$A$8:$R$131,Instr_2024_A!$O$6,FALSE)="USD",1/Instr_2024_A!$M$127,0)))</f>
        <v>0.55016346153846141</v>
      </c>
      <c r="AO71" s="66">
        <f>VLOOKUP($A71,Instr_2024_A!$A$8:$R$131,Instr_2024_A!$N$6,FALSE)*IF(VLOOKUP($A71,Instr_2024_A!$A$8:$R$131,Instr_2024_A!$O$6,FALSE)="EUR",1,IF(VLOOKUP($A71,Instr_2024_A!$A$8:$R$131,Instr_2024_A!$O$6,FALSE)="GBP",1/Instr_2024_A!$N$126,IF(VLOOKUP($A71,Instr_2024_A!$A$8:$R$131,Instr_2024_A!$O$6,FALSE)="USD",1/Instr_2024_A!$N$127,0)))</f>
        <v>0.55016346153846141</v>
      </c>
    </row>
    <row r="72" spans="1:41" ht="13.35" customHeight="1" x14ac:dyDescent="0.25">
      <c r="A72" s="63" t="s">
        <v>202</v>
      </c>
      <c r="B72" s="64">
        <v>0</v>
      </c>
      <c r="C72" s="64">
        <v>0</v>
      </c>
      <c r="D72" s="64">
        <v>0</v>
      </c>
      <c r="E72" s="64">
        <v>0</v>
      </c>
      <c r="F72" s="64">
        <v>0</v>
      </c>
      <c r="G72" s="64">
        <v>0</v>
      </c>
      <c r="H72" s="64">
        <v>0</v>
      </c>
      <c r="I72" s="64">
        <v>0</v>
      </c>
      <c r="J72" s="64">
        <v>0</v>
      </c>
      <c r="K72" s="64">
        <v>0</v>
      </c>
      <c r="L72" s="65">
        <v>0</v>
      </c>
      <c r="M72" s="65">
        <v>0</v>
      </c>
      <c r="N72" s="66">
        <v>0</v>
      </c>
      <c r="O72" s="66">
        <v>0</v>
      </c>
      <c r="P72" s="67">
        <v>0</v>
      </c>
      <c r="Q72" s="67">
        <v>0</v>
      </c>
      <c r="R72" s="68">
        <v>0</v>
      </c>
      <c r="S72" s="68">
        <v>0</v>
      </c>
      <c r="T72" s="69">
        <v>0</v>
      </c>
      <c r="U72" s="69">
        <v>0</v>
      </c>
      <c r="V72" s="68">
        <v>0</v>
      </c>
      <c r="W72" s="68">
        <v>0</v>
      </c>
      <c r="X72" s="69">
        <v>0</v>
      </c>
      <c r="Y72" s="69">
        <v>0</v>
      </c>
      <c r="Z72" s="68">
        <v>0</v>
      </c>
      <c r="AA72" s="68">
        <v>0</v>
      </c>
      <c r="AB72" s="69">
        <v>0</v>
      </c>
      <c r="AC72" s="69">
        <v>0</v>
      </c>
      <c r="AD72" s="68">
        <v>0</v>
      </c>
      <c r="AE72" s="68">
        <v>0</v>
      </c>
      <c r="AF72" s="69">
        <v>0</v>
      </c>
      <c r="AG72" s="69">
        <v>0</v>
      </c>
      <c r="AH72" s="68">
        <v>0</v>
      </c>
      <c r="AI72" s="68">
        <v>0</v>
      </c>
      <c r="AJ72" s="69">
        <v>0</v>
      </c>
      <c r="AK72" s="69">
        <v>0</v>
      </c>
      <c r="AL72" s="68">
        <v>0</v>
      </c>
      <c r="AM72" s="68">
        <v>0</v>
      </c>
      <c r="AN72" s="66">
        <f>VLOOKUP($A72,Instr_2024_A!$A$8:$R$131,Instr_2024_A!$M$6,FALSE)*IF(VLOOKUP($A72,Instr_2024_A!$A$8:$R$131,Instr_2024_A!$O$6,FALSE)="EUR",1,IF(VLOOKUP($A72,Instr_2024_A!$A$8:$R$131,Instr_2024_A!$O$6,FALSE)="GBP",1/Instr_2024_A!$M$126,IF(VLOOKUP($A72,Instr_2024_A!$A$8:$R$131,Instr_2024_A!$O$6,FALSE)="USD",1/Instr_2024_A!$M$127,0)))</f>
        <v>0.75767403846153847</v>
      </c>
      <c r="AO72" s="66">
        <f>VLOOKUP($A72,Instr_2024_A!$A$8:$R$131,Instr_2024_A!$N$6,FALSE)*IF(VLOOKUP($A72,Instr_2024_A!$A$8:$R$131,Instr_2024_A!$O$6,FALSE)="EUR",1,IF(VLOOKUP($A72,Instr_2024_A!$A$8:$R$131,Instr_2024_A!$O$6,FALSE)="GBP",1/Instr_2024_A!$N$126,IF(VLOOKUP($A72,Instr_2024_A!$A$8:$R$131,Instr_2024_A!$O$6,FALSE)="USD",1/Instr_2024_A!$N$127,0)))</f>
        <v>0.75767403846153847</v>
      </c>
    </row>
    <row r="73" spans="1:41" ht="13.35" customHeight="1" x14ac:dyDescent="0.25">
      <c r="A73" s="63" t="s">
        <v>203</v>
      </c>
      <c r="B73" s="64">
        <v>0</v>
      </c>
      <c r="C73" s="64">
        <v>0</v>
      </c>
      <c r="D73" s="64">
        <v>0</v>
      </c>
      <c r="E73" s="64">
        <v>0</v>
      </c>
      <c r="F73" s="64">
        <v>0</v>
      </c>
      <c r="G73" s="64">
        <v>0</v>
      </c>
      <c r="H73" s="64">
        <v>0</v>
      </c>
      <c r="I73" s="64">
        <v>0</v>
      </c>
      <c r="J73" s="64">
        <v>0</v>
      </c>
      <c r="K73" s="64">
        <v>0</v>
      </c>
      <c r="L73" s="65">
        <v>0</v>
      </c>
      <c r="M73" s="65">
        <v>0</v>
      </c>
      <c r="N73" s="66">
        <v>0</v>
      </c>
      <c r="O73" s="66">
        <v>0</v>
      </c>
      <c r="P73" s="67">
        <v>0</v>
      </c>
      <c r="Q73" s="67">
        <v>0</v>
      </c>
      <c r="R73" s="68">
        <v>0</v>
      </c>
      <c r="S73" s="68">
        <v>0</v>
      </c>
      <c r="T73" s="69">
        <v>0</v>
      </c>
      <c r="U73" s="69">
        <v>0</v>
      </c>
      <c r="V73" s="68">
        <v>0</v>
      </c>
      <c r="W73" s="68">
        <v>0</v>
      </c>
      <c r="X73" s="69">
        <v>0</v>
      </c>
      <c r="Y73" s="69">
        <v>0</v>
      </c>
      <c r="Z73" s="68">
        <v>0</v>
      </c>
      <c r="AA73" s="68">
        <v>0</v>
      </c>
      <c r="AB73" s="69">
        <v>0</v>
      </c>
      <c r="AC73" s="69">
        <v>0</v>
      </c>
      <c r="AD73" s="68">
        <v>0</v>
      </c>
      <c r="AE73" s="68">
        <v>0</v>
      </c>
      <c r="AF73" s="69">
        <v>0</v>
      </c>
      <c r="AG73" s="69">
        <v>0</v>
      </c>
      <c r="AH73" s="68">
        <v>0</v>
      </c>
      <c r="AI73" s="68">
        <v>0</v>
      </c>
      <c r="AJ73" s="69">
        <v>0</v>
      </c>
      <c r="AK73" s="69">
        <v>0</v>
      </c>
      <c r="AL73" s="68">
        <v>0</v>
      </c>
      <c r="AM73" s="68">
        <v>0</v>
      </c>
      <c r="AN73" s="66">
        <f>VLOOKUP($A73,Instr_2024_A!$A$8:$R$131,Instr_2024_A!$M$6,FALSE)*IF(VLOOKUP($A73,Instr_2024_A!$A$8:$R$131,Instr_2024_A!$O$6,FALSE)="EUR",1,IF(VLOOKUP($A73,Instr_2024_A!$A$8:$R$131,Instr_2024_A!$O$6,FALSE)="GBP",1/Instr_2024_A!$M$126,IF(VLOOKUP($A73,Instr_2024_A!$A$8:$R$131,Instr_2024_A!$O$6,FALSE)="USD",1/Instr_2024_A!$M$127,0)))</f>
        <v>0.57103461538461531</v>
      </c>
      <c r="AO73" s="66">
        <f>VLOOKUP($A73,Instr_2024_A!$A$8:$R$131,Instr_2024_A!$N$6,FALSE)*IF(VLOOKUP($A73,Instr_2024_A!$A$8:$R$131,Instr_2024_A!$O$6,FALSE)="EUR",1,IF(VLOOKUP($A73,Instr_2024_A!$A$8:$R$131,Instr_2024_A!$O$6,FALSE)="GBP",1/Instr_2024_A!$N$126,IF(VLOOKUP($A73,Instr_2024_A!$A$8:$R$131,Instr_2024_A!$O$6,FALSE)="USD",1/Instr_2024_A!$N$127,0)))</f>
        <v>0.57103461538461531</v>
      </c>
    </row>
    <row r="74" spans="1:41" ht="13.35" customHeight="1" x14ac:dyDescent="0.25">
      <c r="A74" s="63" t="s">
        <v>204</v>
      </c>
      <c r="B74" s="64">
        <v>0</v>
      </c>
      <c r="C74" s="64">
        <v>0</v>
      </c>
      <c r="D74" s="64">
        <v>0</v>
      </c>
      <c r="E74" s="64">
        <v>0</v>
      </c>
      <c r="F74" s="64">
        <v>0</v>
      </c>
      <c r="G74" s="64">
        <v>0</v>
      </c>
      <c r="H74" s="64">
        <v>0</v>
      </c>
      <c r="I74" s="64">
        <v>0</v>
      </c>
      <c r="J74" s="64">
        <v>0</v>
      </c>
      <c r="K74" s="64">
        <v>0</v>
      </c>
      <c r="L74" s="65">
        <v>0</v>
      </c>
      <c r="M74" s="65">
        <v>0</v>
      </c>
      <c r="N74" s="66">
        <v>0</v>
      </c>
      <c r="O74" s="66">
        <v>0</v>
      </c>
      <c r="P74" s="67">
        <v>0</v>
      </c>
      <c r="Q74" s="67">
        <v>0</v>
      </c>
      <c r="R74" s="68">
        <v>0</v>
      </c>
      <c r="S74" s="68">
        <v>0</v>
      </c>
      <c r="T74" s="69">
        <v>0</v>
      </c>
      <c r="U74" s="69">
        <v>0</v>
      </c>
      <c r="V74" s="68">
        <v>0</v>
      </c>
      <c r="W74" s="68">
        <v>0</v>
      </c>
      <c r="X74" s="69">
        <v>0</v>
      </c>
      <c r="Y74" s="69">
        <v>0</v>
      </c>
      <c r="Z74" s="68">
        <v>0</v>
      </c>
      <c r="AA74" s="68">
        <v>0</v>
      </c>
      <c r="AB74" s="69">
        <v>0</v>
      </c>
      <c r="AC74" s="69">
        <v>0</v>
      </c>
      <c r="AD74" s="68">
        <v>0</v>
      </c>
      <c r="AE74" s="68">
        <v>0</v>
      </c>
      <c r="AF74" s="69">
        <v>0</v>
      </c>
      <c r="AG74" s="69">
        <v>0</v>
      </c>
      <c r="AH74" s="68">
        <v>0</v>
      </c>
      <c r="AI74" s="68">
        <v>0</v>
      </c>
      <c r="AJ74" s="69">
        <v>0</v>
      </c>
      <c r="AK74" s="69">
        <v>0</v>
      </c>
      <c r="AL74" s="68">
        <v>0</v>
      </c>
      <c r="AM74" s="68">
        <v>0</v>
      </c>
      <c r="AN74" s="66">
        <f>VLOOKUP($A74,Instr_2024_A!$A$8:$R$131,Instr_2024_A!$M$6,FALSE)*IF(VLOOKUP($A74,Instr_2024_A!$A$8:$R$131,Instr_2024_A!$O$6,FALSE)="EUR",1,IF(VLOOKUP($A74,Instr_2024_A!$A$8:$R$131,Instr_2024_A!$O$6,FALSE)="GBP",1/Instr_2024_A!$M$126,IF(VLOOKUP($A74,Instr_2024_A!$A$8:$R$131,Instr_2024_A!$O$6,FALSE)="USD",1/Instr_2024_A!$M$127,0)))</f>
        <v>0.74739230769230758</v>
      </c>
      <c r="AO74" s="66">
        <f>VLOOKUP($A74,Instr_2024_A!$A$8:$R$131,Instr_2024_A!$N$6,FALSE)*IF(VLOOKUP($A74,Instr_2024_A!$A$8:$R$131,Instr_2024_A!$O$6,FALSE)="EUR",1,IF(VLOOKUP($A74,Instr_2024_A!$A$8:$R$131,Instr_2024_A!$O$6,FALSE)="GBP",1/Instr_2024_A!$N$126,IF(VLOOKUP($A74,Instr_2024_A!$A$8:$R$131,Instr_2024_A!$O$6,FALSE)="USD",1/Instr_2024_A!$N$127,0)))</f>
        <v>0.74739230769230758</v>
      </c>
    </row>
    <row r="75" spans="1:41" ht="13.35" customHeight="1" x14ac:dyDescent="0.25">
      <c r="A75" s="63" t="s">
        <v>205</v>
      </c>
      <c r="B75" s="64">
        <v>0</v>
      </c>
      <c r="C75" s="64">
        <v>0</v>
      </c>
      <c r="D75" s="64">
        <v>0</v>
      </c>
      <c r="E75" s="64">
        <v>0</v>
      </c>
      <c r="F75" s="64">
        <v>0</v>
      </c>
      <c r="G75" s="64">
        <v>0</v>
      </c>
      <c r="H75" s="64">
        <v>0</v>
      </c>
      <c r="I75" s="64">
        <v>0</v>
      </c>
      <c r="J75" s="64">
        <v>0</v>
      </c>
      <c r="K75" s="64">
        <v>0</v>
      </c>
      <c r="L75" s="65">
        <v>0</v>
      </c>
      <c r="M75" s="65">
        <v>0</v>
      </c>
      <c r="N75" s="66">
        <v>0</v>
      </c>
      <c r="O75" s="66">
        <v>0</v>
      </c>
      <c r="P75" s="67">
        <v>0</v>
      </c>
      <c r="Q75" s="67">
        <v>0</v>
      </c>
      <c r="R75" s="68">
        <v>0</v>
      </c>
      <c r="S75" s="68">
        <v>0</v>
      </c>
      <c r="T75" s="69">
        <v>0</v>
      </c>
      <c r="U75" s="69">
        <v>0</v>
      </c>
      <c r="V75" s="68">
        <v>0</v>
      </c>
      <c r="W75" s="68">
        <v>0</v>
      </c>
      <c r="X75" s="69">
        <v>0</v>
      </c>
      <c r="Y75" s="69">
        <v>0</v>
      </c>
      <c r="Z75" s="68">
        <v>0</v>
      </c>
      <c r="AA75" s="68">
        <v>0</v>
      </c>
      <c r="AB75" s="69">
        <v>0</v>
      </c>
      <c r="AC75" s="69">
        <v>0</v>
      </c>
      <c r="AD75" s="68">
        <v>0</v>
      </c>
      <c r="AE75" s="68">
        <v>0</v>
      </c>
      <c r="AF75" s="69">
        <v>0</v>
      </c>
      <c r="AG75" s="69">
        <v>0</v>
      </c>
      <c r="AH75" s="68">
        <v>0</v>
      </c>
      <c r="AI75" s="68">
        <v>0</v>
      </c>
      <c r="AJ75" s="69">
        <v>0</v>
      </c>
      <c r="AK75" s="69">
        <v>0</v>
      </c>
      <c r="AL75" s="68">
        <v>0</v>
      </c>
      <c r="AM75" s="68">
        <v>0</v>
      </c>
      <c r="AN75" s="66">
        <f>VLOOKUP($A75,Instr_2024_A!$A$8:$R$131,Instr_2024_A!$M$6,FALSE)*IF(VLOOKUP($A75,Instr_2024_A!$A$8:$R$131,Instr_2024_A!$O$6,FALSE)="EUR",1,IF(VLOOKUP($A75,Instr_2024_A!$A$8:$R$131,Instr_2024_A!$O$6,FALSE)="GBP",1/Instr_2024_A!$M$126,IF(VLOOKUP($A75,Instr_2024_A!$A$8:$R$131,Instr_2024_A!$O$6,FALSE)="USD",1/Instr_2024_A!$M$127,0)))</f>
        <v>0.55455288461538454</v>
      </c>
      <c r="AO75" s="66">
        <f>VLOOKUP($A75,Instr_2024_A!$A$8:$R$131,Instr_2024_A!$N$6,FALSE)*IF(VLOOKUP($A75,Instr_2024_A!$A$8:$R$131,Instr_2024_A!$O$6,FALSE)="EUR",1,IF(VLOOKUP($A75,Instr_2024_A!$A$8:$R$131,Instr_2024_A!$O$6,FALSE)="GBP",1/Instr_2024_A!$N$126,IF(VLOOKUP($A75,Instr_2024_A!$A$8:$R$131,Instr_2024_A!$O$6,FALSE)="USD",1/Instr_2024_A!$N$127,0)))</f>
        <v>0.55455288461538454</v>
      </c>
    </row>
    <row r="76" spans="1:41" ht="13.35" customHeight="1" x14ac:dyDescent="0.25">
      <c r="A76" s="63" t="s">
        <v>184</v>
      </c>
      <c r="B76" s="64">
        <v>0</v>
      </c>
      <c r="C76" s="64">
        <v>0</v>
      </c>
      <c r="D76" s="64">
        <v>0</v>
      </c>
      <c r="E76" s="64">
        <v>0</v>
      </c>
      <c r="F76" s="64">
        <v>0</v>
      </c>
      <c r="G76" s="64">
        <v>0</v>
      </c>
      <c r="H76" s="64">
        <v>0</v>
      </c>
      <c r="I76" s="64">
        <v>0</v>
      </c>
      <c r="J76" s="64">
        <v>0</v>
      </c>
      <c r="K76" s="64">
        <v>0</v>
      </c>
      <c r="L76" s="65">
        <v>0</v>
      </c>
      <c r="M76" s="65">
        <v>0</v>
      </c>
      <c r="N76" s="66">
        <v>0</v>
      </c>
      <c r="O76" s="66">
        <v>0</v>
      </c>
      <c r="P76" s="67">
        <v>0</v>
      </c>
      <c r="Q76" s="67">
        <v>0</v>
      </c>
      <c r="R76" s="68">
        <v>0</v>
      </c>
      <c r="S76" s="68">
        <v>0</v>
      </c>
      <c r="T76" s="69">
        <v>0</v>
      </c>
      <c r="U76" s="69">
        <v>0</v>
      </c>
      <c r="V76" s="68">
        <v>0</v>
      </c>
      <c r="W76" s="68">
        <v>0</v>
      </c>
      <c r="X76" s="69">
        <v>0</v>
      </c>
      <c r="Y76" s="69">
        <v>0</v>
      </c>
      <c r="Z76" s="68">
        <v>0</v>
      </c>
      <c r="AA76" s="68">
        <v>0</v>
      </c>
      <c r="AB76" s="69">
        <v>0</v>
      </c>
      <c r="AC76" s="69">
        <v>0</v>
      </c>
      <c r="AD76" s="68">
        <v>0</v>
      </c>
      <c r="AE76" s="68">
        <v>0</v>
      </c>
      <c r="AF76" s="69">
        <v>0</v>
      </c>
      <c r="AG76" s="69">
        <v>0</v>
      </c>
      <c r="AH76" s="68">
        <v>0</v>
      </c>
      <c r="AI76" s="68">
        <v>0</v>
      </c>
      <c r="AJ76" s="69">
        <v>0</v>
      </c>
      <c r="AK76" s="69">
        <v>0</v>
      </c>
      <c r="AL76" s="68">
        <v>0</v>
      </c>
      <c r="AM76" s="68">
        <v>0</v>
      </c>
      <c r="AN76" s="66">
        <f>VLOOKUP($A76,Instr_2024_A!$A$8:$R$131,Instr_2024_A!$M$6,FALSE)*IF(VLOOKUP($A76,Instr_2024_A!$A$8:$R$131,Instr_2024_A!$O$6,FALSE)="EUR",1,IF(VLOOKUP($A76,Instr_2024_A!$A$8:$R$131,Instr_2024_A!$O$6,FALSE)="GBP",1/Instr_2024_A!$M$126,IF(VLOOKUP($A76,Instr_2024_A!$A$8:$R$131,Instr_2024_A!$O$6,FALSE)="USD",1/Instr_2024_A!$M$127,0)))</f>
        <v>0.99859600000000004</v>
      </c>
      <c r="AO76" s="66">
        <f>VLOOKUP($A76,Instr_2024_A!$A$8:$R$131,Instr_2024_A!$N$6,FALSE)*IF(VLOOKUP($A76,Instr_2024_A!$A$8:$R$131,Instr_2024_A!$O$6,FALSE)="EUR",1,IF(VLOOKUP($A76,Instr_2024_A!$A$8:$R$131,Instr_2024_A!$O$6,FALSE)="GBP",1/Instr_2024_A!$N$126,IF(VLOOKUP($A76,Instr_2024_A!$A$8:$R$131,Instr_2024_A!$O$6,FALSE)="USD",1/Instr_2024_A!$N$127,0)))</f>
        <v>0</v>
      </c>
    </row>
    <row r="77" spans="1:41" ht="13.35" customHeight="1" x14ac:dyDescent="0.25">
      <c r="A77" s="63" t="s">
        <v>185</v>
      </c>
      <c r="B77" s="64">
        <v>0</v>
      </c>
      <c r="C77" s="64">
        <v>0</v>
      </c>
      <c r="D77" s="64">
        <v>0</v>
      </c>
      <c r="E77" s="64">
        <v>0</v>
      </c>
      <c r="F77" s="64">
        <v>0</v>
      </c>
      <c r="G77" s="64">
        <v>0</v>
      </c>
      <c r="H77" s="64">
        <v>0</v>
      </c>
      <c r="I77" s="64">
        <v>0</v>
      </c>
      <c r="J77" s="64">
        <v>0</v>
      </c>
      <c r="K77" s="64">
        <v>0</v>
      </c>
      <c r="L77" s="65">
        <v>0</v>
      </c>
      <c r="M77" s="65">
        <v>0</v>
      </c>
      <c r="N77" s="66">
        <v>0</v>
      </c>
      <c r="O77" s="66">
        <v>0</v>
      </c>
      <c r="P77" s="67">
        <v>0</v>
      </c>
      <c r="Q77" s="67">
        <v>0</v>
      </c>
      <c r="R77" s="68">
        <v>0</v>
      </c>
      <c r="S77" s="68">
        <v>0</v>
      </c>
      <c r="T77" s="69">
        <v>0</v>
      </c>
      <c r="U77" s="69">
        <v>0</v>
      </c>
      <c r="V77" s="68">
        <v>0</v>
      </c>
      <c r="W77" s="68">
        <v>0</v>
      </c>
      <c r="X77" s="69">
        <v>0</v>
      </c>
      <c r="Y77" s="69">
        <v>0</v>
      </c>
      <c r="Z77" s="68">
        <v>0</v>
      </c>
      <c r="AA77" s="68">
        <v>0</v>
      </c>
      <c r="AB77" s="69">
        <v>0</v>
      </c>
      <c r="AC77" s="69">
        <v>0</v>
      </c>
      <c r="AD77" s="68">
        <v>0</v>
      </c>
      <c r="AE77" s="68">
        <v>0</v>
      </c>
      <c r="AF77" s="69">
        <v>0</v>
      </c>
      <c r="AG77" s="69">
        <v>0</v>
      </c>
      <c r="AH77" s="68">
        <v>0</v>
      </c>
      <c r="AI77" s="68">
        <v>0</v>
      </c>
      <c r="AJ77" s="69">
        <v>0</v>
      </c>
      <c r="AK77" s="69">
        <v>0</v>
      </c>
      <c r="AL77" s="68">
        <v>0</v>
      </c>
      <c r="AM77" s="68">
        <v>0</v>
      </c>
      <c r="AN77" s="66">
        <f>VLOOKUP($A77,Instr_2024_A!$A$8:$R$131,Instr_2024_A!$M$6,FALSE)*IF(VLOOKUP($A77,Instr_2024_A!$A$8:$R$131,Instr_2024_A!$O$6,FALSE)="EUR",1,IF(VLOOKUP($A77,Instr_2024_A!$A$8:$R$131,Instr_2024_A!$O$6,FALSE)="GBP",1/Instr_2024_A!$M$126,IF(VLOOKUP($A77,Instr_2024_A!$A$8:$R$131,Instr_2024_A!$O$6,FALSE)="USD",1/Instr_2024_A!$M$127,0)))</f>
        <v>0.98530399999999996</v>
      </c>
      <c r="AO77" s="66">
        <f>VLOOKUP($A77,Instr_2024_A!$A$8:$R$131,Instr_2024_A!$N$6,FALSE)*IF(VLOOKUP($A77,Instr_2024_A!$A$8:$R$131,Instr_2024_A!$O$6,FALSE)="EUR",1,IF(VLOOKUP($A77,Instr_2024_A!$A$8:$R$131,Instr_2024_A!$O$6,FALSE)="GBP",1/Instr_2024_A!$N$126,IF(VLOOKUP($A77,Instr_2024_A!$A$8:$R$131,Instr_2024_A!$O$6,FALSE)="USD",1/Instr_2024_A!$N$127,0)))</f>
        <v>0</v>
      </c>
    </row>
    <row r="78" spans="1:41" ht="13.35" customHeight="1" x14ac:dyDescent="0.25">
      <c r="A78" s="63" t="s">
        <v>186</v>
      </c>
      <c r="B78" s="64">
        <v>0</v>
      </c>
      <c r="C78" s="64">
        <v>0</v>
      </c>
      <c r="D78" s="64">
        <v>0</v>
      </c>
      <c r="E78" s="64">
        <v>0</v>
      </c>
      <c r="F78" s="64">
        <v>0</v>
      </c>
      <c r="G78" s="64">
        <v>0</v>
      </c>
      <c r="H78" s="64">
        <v>0</v>
      </c>
      <c r="I78" s="64">
        <v>0</v>
      </c>
      <c r="J78" s="64">
        <v>0</v>
      </c>
      <c r="K78" s="64">
        <v>0</v>
      </c>
      <c r="L78" s="65">
        <v>0</v>
      </c>
      <c r="M78" s="65">
        <v>0</v>
      </c>
      <c r="N78" s="66">
        <v>0</v>
      </c>
      <c r="O78" s="66">
        <v>0</v>
      </c>
      <c r="P78" s="67">
        <v>0</v>
      </c>
      <c r="Q78" s="67">
        <v>0</v>
      </c>
      <c r="R78" s="68">
        <v>0</v>
      </c>
      <c r="S78" s="68">
        <v>0</v>
      </c>
      <c r="T78" s="69">
        <v>0</v>
      </c>
      <c r="U78" s="69">
        <v>0</v>
      </c>
      <c r="V78" s="68">
        <v>0</v>
      </c>
      <c r="W78" s="68">
        <v>0</v>
      </c>
      <c r="X78" s="69">
        <v>0</v>
      </c>
      <c r="Y78" s="69">
        <v>0</v>
      </c>
      <c r="Z78" s="68">
        <v>0</v>
      </c>
      <c r="AA78" s="68">
        <v>0</v>
      </c>
      <c r="AB78" s="69">
        <v>0</v>
      </c>
      <c r="AC78" s="69">
        <v>0</v>
      </c>
      <c r="AD78" s="68">
        <v>0</v>
      </c>
      <c r="AE78" s="68">
        <v>0</v>
      </c>
      <c r="AF78" s="69">
        <v>0</v>
      </c>
      <c r="AG78" s="69">
        <v>0</v>
      </c>
      <c r="AH78" s="68">
        <v>0</v>
      </c>
      <c r="AI78" s="68">
        <v>0</v>
      </c>
      <c r="AJ78" s="69">
        <v>0</v>
      </c>
      <c r="AK78" s="69">
        <v>0</v>
      </c>
      <c r="AL78" s="68">
        <v>0</v>
      </c>
      <c r="AM78" s="68">
        <v>0</v>
      </c>
      <c r="AN78" s="66">
        <f>VLOOKUP($A78,Instr_2024_A!$A$8:$R$131,Instr_2024_A!$M$6,FALSE)*IF(VLOOKUP($A78,Instr_2024_A!$A$8:$R$131,Instr_2024_A!$O$6,FALSE)="EUR",1,IF(VLOOKUP($A78,Instr_2024_A!$A$8:$R$131,Instr_2024_A!$O$6,FALSE)="GBP",1/Instr_2024_A!$M$126,IF(VLOOKUP($A78,Instr_2024_A!$A$8:$R$131,Instr_2024_A!$O$6,FALSE)="USD",1/Instr_2024_A!$M$127,0)))</f>
        <v>0.96736999999999995</v>
      </c>
      <c r="AO78" s="66">
        <f>VLOOKUP($A78,Instr_2024_A!$A$8:$R$131,Instr_2024_A!$N$6,FALSE)*IF(VLOOKUP($A78,Instr_2024_A!$A$8:$R$131,Instr_2024_A!$O$6,FALSE)="EUR",1,IF(VLOOKUP($A78,Instr_2024_A!$A$8:$R$131,Instr_2024_A!$O$6,FALSE)="GBP",1/Instr_2024_A!$N$126,IF(VLOOKUP($A78,Instr_2024_A!$A$8:$R$131,Instr_2024_A!$O$6,FALSE)="USD",1/Instr_2024_A!$N$127,0)))</f>
        <v>0</v>
      </c>
    </row>
    <row r="79" spans="1:41" ht="13.35" customHeight="1" x14ac:dyDescent="0.25">
      <c r="A79" s="63" t="s">
        <v>187</v>
      </c>
      <c r="B79" s="64">
        <v>0</v>
      </c>
      <c r="C79" s="64">
        <v>0</v>
      </c>
      <c r="D79" s="64">
        <v>0</v>
      </c>
      <c r="E79" s="64">
        <v>0</v>
      </c>
      <c r="F79" s="64">
        <v>0</v>
      </c>
      <c r="G79" s="64">
        <v>0</v>
      </c>
      <c r="H79" s="64">
        <v>0</v>
      </c>
      <c r="I79" s="64">
        <v>0</v>
      </c>
      <c r="J79" s="64">
        <v>0</v>
      </c>
      <c r="K79" s="64">
        <v>0</v>
      </c>
      <c r="L79" s="65">
        <v>0</v>
      </c>
      <c r="M79" s="65">
        <v>0</v>
      </c>
      <c r="N79" s="66">
        <v>0</v>
      </c>
      <c r="O79" s="66">
        <v>0</v>
      </c>
      <c r="P79" s="67">
        <v>0</v>
      </c>
      <c r="Q79" s="67">
        <v>0</v>
      </c>
      <c r="R79" s="68">
        <v>0</v>
      </c>
      <c r="S79" s="68">
        <v>0</v>
      </c>
      <c r="T79" s="69">
        <v>0</v>
      </c>
      <c r="U79" s="69">
        <v>0</v>
      </c>
      <c r="V79" s="68">
        <v>0</v>
      </c>
      <c r="W79" s="68">
        <v>0</v>
      </c>
      <c r="X79" s="69">
        <v>0</v>
      </c>
      <c r="Y79" s="69">
        <v>0</v>
      </c>
      <c r="Z79" s="68">
        <v>0</v>
      </c>
      <c r="AA79" s="68">
        <v>0</v>
      </c>
      <c r="AB79" s="69">
        <v>0</v>
      </c>
      <c r="AC79" s="69">
        <v>0</v>
      </c>
      <c r="AD79" s="68">
        <v>0</v>
      </c>
      <c r="AE79" s="68">
        <v>0</v>
      </c>
      <c r="AF79" s="69">
        <v>0</v>
      </c>
      <c r="AG79" s="69">
        <v>0</v>
      </c>
      <c r="AH79" s="68">
        <v>0</v>
      </c>
      <c r="AI79" s="68">
        <v>0</v>
      </c>
      <c r="AJ79" s="69">
        <v>0</v>
      </c>
      <c r="AK79" s="69">
        <v>0</v>
      </c>
      <c r="AL79" s="68">
        <v>0</v>
      </c>
      <c r="AM79" s="68">
        <v>0</v>
      </c>
      <c r="AN79" s="66">
        <f>VLOOKUP($A79,Instr_2024_A!$A$8:$R$131,Instr_2024_A!$M$6,FALSE)*IF(VLOOKUP($A79,Instr_2024_A!$A$8:$R$131,Instr_2024_A!$O$6,FALSE)="EUR",1,IF(VLOOKUP($A79,Instr_2024_A!$A$8:$R$131,Instr_2024_A!$O$6,FALSE)="GBP",1/Instr_2024_A!$M$126,IF(VLOOKUP($A79,Instr_2024_A!$A$8:$R$131,Instr_2024_A!$O$6,FALSE)="USD",1/Instr_2024_A!$M$127,0)))</f>
        <v>0.96859799999999996</v>
      </c>
      <c r="AO79" s="66">
        <f>VLOOKUP($A79,Instr_2024_A!$A$8:$R$131,Instr_2024_A!$N$6,FALSE)*IF(VLOOKUP($A79,Instr_2024_A!$A$8:$R$131,Instr_2024_A!$O$6,FALSE)="EUR",1,IF(VLOOKUP($A79,Instr_2024_A!$A$8:$R$131,Instr_2024_A!$O$6,FALSE)="GBP",1/Instr_2024_A!$N$126,IF(VLOOKUP($A79,Instr_2024_A!$A$8:$R$131,Instr_2024_A!$O$6,FALSE)="USD",1/Instr_2024_A!$N$127,0)))</f>
        <v>0</v>
      </c>
    </row>
    <row r="80" spans="1:41" ht="13.35" customHeight="1" x14ac:dyDescent="0.25">
      <c r="A80" s="63" t="s">
        <v>220</v>
      </c>
      <c r="B80" s="64">
        <v>0</v>
      </c>
      <c r="C80" s="64">
        <v>0</v>
      </c>
      <c r="D80" s="64">
        <v>0</v>
      </c>
      <c r="E80" s="64">
        <v>0</v>
      </c>
      <c r="F80" s="64">
        <v>0</v>
      </c>
      <c r="G80" s="64">
        <v>0</v>
      </c>
      <c r="H80" s="64">
        <v>0</v>
      </c>
      <c r="I80" s="64">
        <v>0</v>
      </c>
      <c r="J80" s="64">
        <v>0</v>
      </c>
      <c r="K80" s="64">
        <v>0</v>
      </c>
      <c r="L80" s="65">
        <v>-99.462540000000004</v>
      </c>
      <c r="M80" s="65">
        <v>-99.462540000000004</v>
      </c>
      <c r="N80" s="66">
        <v>-415.30670099999998</v>
      </c>
      <c r="O80" s="66">
        <v>-415.30670099999998</v>
      </c>
      <c r="P80" s="67">
        <v>0</v>
      </c>
      <c r="Q80" s="67">
        <v>0</v>
      </c>
      <c r="R80" s="68">
        <v>-86.551409000000007</v>
      </c>
      <c r="S80" s="68">
        <v>-86.551409000000007</v>
      </c>
      <c r="T80" s="69">
        <v>-86.551407999999995</v>
      </c>
      <c r="U80" s="69">
        <v>-86.551407999999995</v>
      </c>
      <c r="V80" s="68">
        <v>-86.551409000000007</v>
      </c>
      <c r="W80" s="68">
        <v>-86.551409000000007</v>
      </c>
      <c r="X80" s="69">
        <v>-86.551409000000007</v>
      </c>
      <c r="Y80" s="69">
        <v>-86.551409000000007</v>
      </c>
      <c r="Z80" s="68">
        <v>-86.551407999999995</v>
      </c>
      <c r="AA80" s="68">
        <v>-86.551407999999995</v>
      </c>
      <c r="AB80" s="69">
        <v>-361.39616100000001</v>
      </c>
      <c r="AC80" s="69">
        <v>-361.39616100000001</v>
      </c>
      <c r="AD80" s="68">
        <v>-361.39615800000001</v>
      </c>
      <c r="AE80" s="68">
        <v>-361.39615800000001</v>
      </c>
      <c r="AF80" s="69">
        <v>-361.39616000000001</v>
      </c>
      <c r="AG80" s="69">
        <v>-361.39616000000001</v>
      </c>
      <c r="AH80" s="68">
        <v>-361.39616000000001</v>
      </c>
      <c r="AI80" s="68">
        <v>-361.39616000000001</v>
      </c>
      <c r="AJ80" s="69">
        <v>-361.39615900000001</v>
      </c>
      <c r="AK80" s="69">
        <v>-361.39615900000001</v>
      </c>
      <c r="AL80" s="68">
        <v>0</v>
      </c>
      <c r="AM80" s="68">
        <v>0</v>
      </c>
      <c r="AN80" s="66">
        <f>VLOOKUP($A80,Instr_2024_A!$A$8:$R$131,Instr_2024_A!$M$6,FALSE)*IF(VLOOKUP($A80,Instr_2024_A!$A$8:$R$131,Instr_2024_A!$O$6,FALSE)="EUR",1,IF(VLOOKUP($A80,Instr_2024_A!$A$8:$R$131,Instr_2024_A!$O$6,FALSE)="GBP",1/Instr_2024_A!$M$126,IF(VLOOKUP($A80,Instr_2024_A!$A$8:$R$131,Instr_2024_A!$O$6,FALSE)="USD",1/Instr_2024_A!$M$127,0)))</f>
        <v>0.97812900000000003</v>
      </c>
      <c r="AO80" s="66">
        <f>VLOOKUP($A80,Instr_2024_A!$A$8:$R$131,Instr_2024_A!$N$6,FALSE)*IF(VLOOKUP($A80,Instr_2024_A!$A$8:$R$131,Instr_2024_A!$O$6,FALSE)="EUR",1,IF(VLOOKUP($A80,Instr_2024_A!$A$8:$R$131,Instr_2024_A!$O$6,FALSE)="GBP",1/Instr_2024_A!$N$126,IF(VLOOKUP($A80,Instr_2024_A!$A$8:$R$131,Instr_2024_A!$O$6,FALSE)="USD",1/Instr_2024_A!$N$127,0)))</f>
        <v>0.97593300000000005</v>
      </c>
    </row>
    <row r="81" spans="1:41" ht="13.35" customHeight="1" x14ac:dyDescent="0.25">
      <c r="A81" s="63" t="s">
        <v>221</v>
      </c>
      <c r="B81" s="64">
        <v>0</v>
      </c>
      <c r="C81" s="64">
        <v>0</v>
      </c>
      <c r="D81" s="64">
        <v>0</v>
      </c>
      <c r="E81" s="64">
        <v>0</v>
      </c>
      <c r="F81" s="64">
        <v>0</v>
      </c>
      <c r="G81" s="64">
        <v>0</v>
      </c>
      <c r="H81" s="64">
        <v>0</v>
      </c>
      <c r="I81" s="64">
        <v>0</v>
      </c>
      <c r="J81" s="64">
        <v>0</v>
      </c>
      <c r="K81" s="64">
        <v>0</v>
      </c>
      <c r="L81" s="65">
        <v>-128.58154099999999</v>
      </c>
      <c r="M81" s="65">
        <v>-128.58154099999999</v>
      </c>
      <c r="N81" s="66">
        <v>-291.70038099999999</v>
      </c>
      <c r="O81" s="66">
        <v>-291.70038099999999</v>
      </c>
      <c r="P81" s="67">
        <v>0</v>
      </c>
      <c r="Q81" s="67">
        <v>0</v>
      </c>
      <c r="R81" s="68">
        <v>-111.890503</v>
      </c>
      <c r="S81" s="68">
        <v>-111.890503</v>
      </c>
      <c r="T81" s="69">
        <v>-111.890502</v>
      </c>
      <c r="U81" s="69">
        <v>-111.890502</v>
      </c>
      <c r="V81" s="68">
        <v>-111.890502</v>
      </c>
      <c r="W81" s="68">
        <v>-111.890502</v>
      </c>
      <c r="X81" s="69">
        <v>-111.890502</v>
      </c>
      <c r="Y81" s="69">
        <v>-111.890502</v>
      </c>
      <c r="Z81" s="68">
        <v>-111.890501</v>
      </c>
      <c r="AA81" s="68">
        <v>-111.890501</v>
      </c>
      <c r="AB81" s="69">
        <v>-253.83505199999999</v>
      </c>
      <c r="AC81" s="69">
        <v>-253.83505199999999</v>
      </c>
      <c r="AD81" s="68">
        <v>-253.83505</v>
      </c>
      <c r="AE81" s="68">
        <v>-253.83505</v>
      </c>
      <c r="AF81" s="69">
        <v>-253.835049</v>
      </c>
      <c r="AG81" s="69">
        <v>-253.835049</v>
      </c>
      <c r="AH81" s="68">
        <v>-253.83505099999999</v>
      </c>
      <c r="AI81" s="68">
        <v>-253.83505099999999</v>
      </c>
      <c r="AJ81" s="69">
        <v>-253.83505</v>
      </c>
      <c r="AK81" s="69">
        <v>-253.83505</v>
      </c>
      <c r="AL81" s="68">
        <v>0</v>
      </c>
      <c r="AM81" s="68">
        <v>0</v>
      </c>
      <c r="AN81" s="66">
        <f>VLOOKUP($A81,Instr_2024_A!$A$8:$R$131,Instr_2024_A!$M$6,FALSE)*IF(VLOOKUP($A81,Instr_2024_A!$A$8:$R$131,Instr_2024_A!$O$6,FALSE)="EUR",1,IF(VLOOKUP($A81,Instr_2024_A!$A$8:$R$131,Instr_2024_A!$O$6,FALSE)="GBP",1/Instr_2024_A!$M$126,IF(VLOOKUP($A81,Instr_2024_A!$A$8:$R$131,Instr_2024_A!$O$6,FALSE)="USD",1/Instr_2024_A!$M$127,0)))</f>
        <v>0.93974899999999995</v>
      </c>
      <c r="AO81" s="66">
        <f>VLOOKUP($A81,Instr_2024_A!$A$8:$R$131,Instr_2024_A!$N$6,FALSE)*IF(VLOOKUP($A81,Instr_2024_A!$A$8:$R$131,Instr_2024_A!$O$6,FALSE)="EUR",1,IF(VLOOKUP($A81,Instr_2024_A!$A$8:$R$131,Instr_2024_A!$O$6,FALSE)="GBP",1/Instr_2024_A!$N$126,IF(VLOOKUP($A81,Instr_2024_A!$A$8:$R$131,Instr_2024_A!$O$6,FALSE)="USD",1/Instr_2024_A!$N$127,0)))</f>
        <v>0.93342700000000001</v>
      </c>
    </row>
    <row r="82" spans="1:41" ht="13.35" customHeight="1" x14ac:dyDescent="0.25">
      <c r="A82" s="63" t="s">
        <v>222</v>
      </c>
      <c r="B82" s="64">
        <v>0</v>
      </c>
      <c r="C82" s="64">
        <v>0</v>
      </c>
      <c r="D82" s="64">
        <v>0</v>
      </c>
      <c r="E82" s="64">
        <v>0</v>
      </c>
      <c r="F82" s="64">
        <v>0</v>
      </c>
      <c r="G82" s="64">
        <v>0</v>
      </c>
      <c r="H82" s="64">
        <v>0</v>
      </c>
      <c r="I82" s="64">
        <v>0</v>
      </c>
      <c r="J82" s="64">
        <v>0</v>
      </c>
      <c r="K82" s="64">
        <v>0</v>
      </c>
      <c r="L82" s="65">
        <v>-119.576363</v>
      </c>
      <c r="M82" s="65">
        <v>-119.576363</v>
      </c>
      <c r="N82" s="66">
        <v>-123.840684</v>
      </c>
      <c r="O82" s="66">
        <v>-123.840684</v>
      </c>
      <c r="P82" s="67">
        <v>-729.30001246787799</v>
      </c>
      <c r="Q82" s="67">
        <v>-729.30001246787799</v>
      </c>
      <c r="R82" s="68">
        <v>-104.054277</v>
      </c>
      <c r="S82" s="68">
        <v>-104.054277</v>
      </c>
      <c r="T82" s="69">
        <v>-104.054276</v>
      </c>
      <c r="U82" s="69">
        <v>-104.054276</v>
      </c>
      <c r="V82" s="68">
        <v>-104.054277</v>
      </c>
      <c r="W82" s="68">
        <v>-104.054277</v>
      </c>
      <c r="X82" s="69">
        <v>-104.054277</v>
      </c>
      <c r="Y82" s="69">
        <v>-104.054277</v>
      </c>
      <c r="Z82" s="68">
        <v>-104.054276</v>
      </c>
      <c r="AA82" s="68">
        <v>-104.054276</v>
      </c>
      <c r="AB82" s="69">
        <v>-107.765051</v>
      </c>
      <c r="AC82" s="69">
        <v>-107.765051</v>
      </c>
      <c r="AD82" s="68">
        <v>-107.765049</v>
      </c>
      <c r="AE82" s="68">
        <v>-107.765049</v>
      </c>
      <c r="AF82" s="69">
        <v>-107.76505</v>
      </c>
      <c r="AG82" s="69">
        <v>-107.76505</v>
      </c>
      <c r="AH82" s="68">
        <v>-107.76505</v>
      </c>
      <c r="AI82" s="68">
        <v>-107.76505</v>
      </c>
      <c r="AJ82" s="69">
        <v>-107.76505</v>
      </c>
      <c r="AK82" s="69">
        <v>-107.76505</v>
      </c>
      <c r="AL82" s="68">
        <v>-634.63031899999999</v>
      </c>
      <c r="AM82" s="68">
        <v>-634.63031899999999</v>
      </c>
      <c r="AN82" s="66">
        <f>VLOOKUP($A82,Instr_2024_A!$A$8:$R$131,Instr_2024_A!$M$6,FALSE)*IF(VLOOKUP($A82,Instr_2024_A!$A$8:$R$131,Instr_2024_A!$O$6,FALSE)="EUR",1,IF(VLOOKUP($A82,Instr_2024_A!$A$8:$R$131,Instr_2024_A!$O$6,FALSE)="GBP",1/Instr_2024_A!$M$126,IF(VLOOKUP($A82,Instr_2024_A!$A$8:$R$131,Instr_2024_A!$O$6,FALSE)="USD",1/Instr_2024_A!$M$127,0)))</f>
        <v>0.89945200000000003</v>
      </c>
      <c r="AO82" s="66">
        <f>VLOOKUP($A82,Instr_2024_A!$A$8:$R$131,Instr_2024_A!$N$6,FALSE)*IF(VLOOKUP($A82,Instr_2024_A!$A$8:$R$131,Instr_2024_A!$O$6,FALSE)="EUR",1,IF(VLOOKUP($A82,Instr_2024_A!$A$8:$R$131,Instr_2024_A!$O$6,FALSE)="GBP",1/Instr_2024_A!$N$126,IF(VLOOKUP($A82,Instr_2024_A!$A$8:$R$131,Instr_2024_A!$O$6,FALSE)="USD",1/Instr_2024_A!$N$127,0)))</f>
        <v>0.88939400000000002</v>
      </c>
    </row>
    <row r="83" spans="1:41" ht="13.35" customHeight="1" x14ac:dyDescent="0.25">
      <c r="A83" s="63" t="s">
        <v>223</v>
      </c>
      <c r="B83" s="64">
        <v>0</v>
      </c>
      <c r="C83" s="64">
        <v>0</v>
      </c>
      <c r="D83" s="64">
        <v>0</v>
      </c>
      <c r="E83" s="64">
        <v>0</v>
      </c>
      <c r="F83" s="64">
        <v>0</v>
      </c>
      <c r="G83" s="64">
        <v>0</v>
      </c>
      <c r="H83" s="64">
        <v>0</v>
      </c>
      <c r="I83" s="64">
        <v>0</v>
      </c>
      <c r="J83" s="64">
        <v>0</v>
      </c>
      <c r="K83" s="64">
        <v>0</v>
      </c>
      <c r="L83" s="65">
        <v>-112.714229</v>
      </c>
      <c r="M83" s="65">
        <v>-112.714229</v>
      </c>
      <c r="N83" s="66">
        <v>-72.245551000000006</v>
      </c>
      <c r="O83" s="66">
        <v>-72.245551000000006</v>
      </c>
      <c r="P83" s="67">
        <v>0</v>
      </c>
      <c r="Q83" s="67">
        <v>0</v>
      </c>
      <c r="R83" s="68">
        <v>-98.082909000000001</v>
      </c>
      <c r="S83" s="68">
        <v>-98.082909000000001</v>
      </c>
      <c r="T83" s="69">
        <v>-98.082909000000001</v>
      </c>
      <c r="U83" s="69">
        <v>-98.082909000000001</v>
      </c>
      <c r="V83" s="68">
        <v>-98.082909999999998</v>
      </c>
      <c r="W83" s="68">
        <v>-98.082909999999998</v>
      </c>
      <c r="X83" s="69">
        <v>-98.082909000000001</v>
      </c>
      <c r="Y83" s="69">
        <v>-98.082909000000001</v>
      </c>
      <c r="Z83" s="68">
        <v>-98.082909000000001</v>
      </c>
      <c r="AA83" s="68">
        <v>-98.082909000000001</v>
      </c>
      <c r="AB83" s="69">
        <v>-62.867429000000001</v>
      </c>
      <c r="AC83" s="69">
        <v>-62.867429000000001</v>
      </c>
      <c r="AD83" s="68">
        <v>-62.867429000000001</v>
      </c>
      <c r="AE83" s="68">
        <v>-62.867429000000001</v>
      </c>
      <c r="AF83" s="69">
        <v>-62.867429999999999</v>
      </c>
      <c r="AG83" s="69">
        <v>-62.867429999999999</v>
      </c>
      <c r="AH83" s="68">
        <v>-62.867429000000001</v>
      </c>
      <c r="AI83" s="68">
        <v>-62.867429000000001</v>
      </c>
      <c r="AJ83" s="69">
        <v>-62.867429000000001</v>
      </c>
      <c r="AK83" s="69">
        <v>-62.867429000000001</v>
      </c>
      <c r="AL83" s="68">
        <v>0</v>
      </c>
      <c r="AM83" s="68">
        <v>0</v>
      </c>
      <c r="AN83" s="66">
        <f>VLOOKUP($A83,Instr_2024_A!$A$8:$R$131,Instr_2024_A!$M$6,FALSE)*IF(VLOOKUP($A83,Instr_2024_A!$A$8:$R$131,Instr_2024_A!$O$6,FALSE)="EUR",1,IF(VLOOKUP($A83,Instr_2024_A!$A$8:$R$131,Instr_2024_A!$O$6,FALSE)="GBP",1/Instr_2024_A!$M$126,IF(VLOOKUP($A83,Instr_2024_A!$A$8:$R$131,Instr_2024_A!$O$6,FALSE)="USD",1/Instr_2024_A!$M$127,0)))</f>
        <v>0.85882199999999997</v>
      </c>
      <c r="AO83" s="66">
        <f>VLOOKUP($A83,Instr_2024_A!$A$8:$R$131,Instr_2024_A!$N$6,FALSE)*IF(VLOOKUP($A83,Instr_2024_A!$A$8:$R$131,Instr_2024_A!$O$6,FALSE)="EUR",1,IF(VLOOKUP($A83,Instr_2024_A!$A$8:$R$131,Instr_2024_A!$O$6,FALSE)="GBP",1/Instr_2024_A!$N$126,IF(VLOOKUP($A83,Instr_2024_A!$A$8:$R$131,Instr_2024_A!$O$6,FALSE)="USD",1/Instr_2024_A!$N$127,0)))</f>
        <v>0.84541299999999997</v>
      </c>
    </row>
    <row r="84" spans="1:41" ht="13.35" customHeight="1" x14ac:dyDescent="0.25">
      <c r="A84" s="63" t="s">
        <v>224</v>
      </c>
      <c r="B84" s="64">
        <v>0</v>
      </c>
      <c r="C84" s="64">
        <v>0</v>
      </c>
      <c r="D84" s="64">
        <v>0</v>
      </c>
      <c r="E84" s="64">
        <v>0</v>
      </c>
      <c r="F84" s="64">
        <v>0</v>
      </c>
      <c r="G84" s="64">
        <v>0</v>
      </c>
      <c r="H84" s="64">
        <v>0</v>
      </c>
      <c r="I84" s="64">
        <v>0</v>
      </c>
      <c r="J84" s="64">
        <v>0</v>
      </c>
      <c r="K84" s="64">
        <v>0</v>
      </c>
      <c r="L84" s="65">
        <v>-240.46807899999999</v>
      </c>
      <c r="M84" s="65">
        <v>-240.46807899999999</v>
      </c>
      <c r="N84" s="66">
        <v>-93.619273000000007</v>
      </c>
      <c r="O84" s="66">
        <v>-93.619273000000007</v>
      </c>
      <c r="P84" s="67">
        <v>-337.691207223118</v>
      </c>
      <c r="Q84" s="67">
        <v>-337.691207223118</v>
      </c>
      <c r="R84" s="68">
        <v>-209.253162</v>
      </c>
      <c r="S84" s="68">
        <v>-209.253162</v>
      </c>
      <c r="T84" s="69">
        <v>-209.25316100000001</v>
      </c>
      <c r="U84" s="69">
        <v>-209.25316100000001</v>
      </c>
      <c r="V84" s="68">
        <v>-209.25316100000001</v>
      </c>
      <c r="W84" s="68">
        <v>-209.25316100000001</v>
      </c>
      <c r="X84" s="69">
        <v>-209.253162</v>
      </c>
      <c r="Y84" s="69">
        <v>-209.253162</v>
      </c>
      <c r="Z84" s="68">
        <v>-209.25316100000001</v>
      </c>
      <c r="AA84" s="68">
        <v>-209.25316100000001</v>
      </c>
      <c r="AB84" s="69">
        <v>-81.466651999999996</v>
      </c>
      <c r="AC84" s="69">
        <v>-81.466651999999996</v>
      </c>
      <c r="AD84" s="68">
        <v>-81.466650000000001</v>
      </c>
      <c r="AE84" s="68">
        <v>-81.466650000000001</v>
      </c>
      <c r="AF84" s="69">
        <v>-81.466650999999999</v>
      </c>
      <c r="AG84" s="69">
        <v>-81.466650999999999</v>
      </c>
      <c r="AH84" s="68">
        <v>-81.466650000000001</v>
      </c>
      <c r="AI84" s="68">
        <v>-81.466650000000001</v>
      </c>
      <c r="AJ84" s="69">
        <v>-81.466650000000001</v>
      </c>
      <c r="AK84" s="69">
        <v>-81.466650000000001</v>
      </c>
      <c r="AL84" s="68">
        <v>-293.85585500000002</v>
      </c>
      <c r="AM84" s="68">
        <v>-293.85585500000002</v>
      </c>
      <c r="AN84" s="66">
        <f>VLOOKUP($A84,Instr_2024_A!$A$8:$R$131,Instr_2024_A!$M$6,FALSE)*IF(VLOOKUP($A84,Instr_2024_A!$A$8:$R$131,Instr_2024_A!$O$6,FALSE)="EUR",1,IF(VLOOKUP($A84,Instr_2024_A!$A$8:$R$131,Instr_2024_A!$O$6,FALSE)="GBP",1/Instr_2024_A!$M$126,IF(VLOOKUP($A84,Instr_2024_A!$A$8:$R$131,Instr_2024_A!$O$6,FALSE)="USD",1/Instr_2024_A!$M$127,0)))</f>
        <v>0.79918</v>
      </c>
      <c r="AO84" s="66">
        <f>VLOOKUP($A84,Instr_2024_A!$A$8:$R$131,Instr_2024_A!$N$6,FALSE)*IF(VLOOKUP($A84,Instr_2024_A!$A$8:$R$131,Instr_2024_A!$O$6,FALSE)="EUR",1,IF(VLOOKUP($A84,Instr_2024_A!$A$8:$R$131,Instr_2024_A!$O$6,FALSE)="GBP",1/Instr_2024_A!$N$126,IF(VLOOKUP($A84,Instr_2024_A!$A$8:$R$131,Instr_2024_A!$O$6,FALSE)="USD",1/Instr_2024_A!$N$127,0)))</f>
        <v>0.78142699999999998</v>
      </c>
    </row>
    <row r="85" spans="1:41" ht="13.35" customHeight="1" x14ac:dyDescent="0.25">
      <c r="A85" s="63" t="s">
        <v>225</v>
      </c>
      <c r="B85" s="64">
        <v>0</v>
      </c>
      <c r="C85" s="64">
        <v>0</v>
      </c>
      <c r="D85" s="64">
        <v>0</v>
      </c>
      <c r="E85" s="64">
        <v>0</v>
      </c>
      <c r="F85" s="64">
        <v>0</v>
      </c>
      <c r="G85" s="64">
        <v>0</v>
      </c>
      <c r="H85" s="64">
        <v>0</v>
      </c>
      <c r="I85" s="64">
        <v>0</v>
      </c>
      <c r="J85" s="64">
        <v>0</v>
      </c>
      <c r="K85" s="64">
        <v>0</v>
      </c>
      <c r="L85" s="65">
        <v>-179.83068399999999</v>
      </c>
      <c r="M85" s="65">
        <v>-179.83068399999999</v>
      </c>
      <c r="N85" s="66">
        <v>-42.210631999999997</v>
      </c>
      <c r="O85" s="66">
        <v>-42.210631999999997</v>
      </c>
      <c r="P85" s="67">
        <v>0</v>
      </c>
      <c r="Q85" s="67">
        <v>0</v>
      </c>
      <c r="R85" s="68">
        <v>-156.48704599999999</v>
      </c>
      <c r="S85" s="68">
        <v>-156.48704599999999</v>
      </c>
      <c r="T85" s="69">
        <v>-156.487044</v>
      </c>
      <c r="U85" s="69">
        <v>-156.487044</v>
      </c>
      <c r="V85" s="68">
        <v>-156.48704599999999</v>
      </c>
      <c r="W85" s="68">
        <v>-156.48704599999999</v>
      </c>
      <c r="X85" s="69">
        <v>-156.48704499999999</v>
      </c>
      <c r="Y85" s="69">
        <v>-156.48704499999999</v>
      </c>
      <c r="Z85" s="68">
        <v>-156.48704499999999</v>
      </c>
      <c r="AA85" s="68">
        <v>-156.48704499999999</v>
      </c>
      <c r="AB85" s="69">
        <v>-36.731313</v>
      </c>
      <c r="AC85" s="69">
        <v>-36.731313</v>
      </c>
      <c r="AD85" s="68">
        <v>-36.731312000000003</v>
      </c>
      <c r="AE85" s="68">
        <v>-36.731312000000003</v>
      </c>
      <c r="AF85" s="69">
        <v>-36.731313</v>
      </c>
      <c r="AG85" s="69">
        <v>-36.731313</v>
      </c>
      <c r="AH85" s="68">
        <v>-36.731313</v>
      </c>
      <c r="AI85" s="68">
        <v>-36.731313</v>
      </c>
      <c r="AJ85" s="69">
        <v>-36.731313</v>
      </c>
      <c r="AK85" s="69">
        <v>-36.731313</v>
      </c>
      <c r="AL85" s="68">
        <v>0</v>
      </c>
      <c r="AM85" s="68">
        <v>0</v>
      </c>
      <c r="AN85" s="66">
        <f>VLOOKUP($A85,Instr_2024_A!$A$8:$R$131,Instr_2024_A!$M$6,FALSE)*IF(VLOOKUP($A85,Instr_2024_A!$A$8:$R$131,Instr_2024_A!$O$6,FALSE)="EUR",1,IF(VLOOKUP($A85,Instr_2024_A!$A$8:$R$131,Instr_2024_A!$O$6,FALSE)="GBP",1/Instr_2024_A!$M$126,IF(VLOOKUP($A85,Instr_2024_A!$A$8:$R$131,Instr_2024_A!$O$6,FALSE)="USD",1/Instr_2024_A!$M$127,0)))</f>
        <v>0.70766600000000002</v>
      </c>
      <c r="AO85" s="66">
        <f>VLOOKUP($A85,Instr_2024_A!$A$8:$R$131,Instr_2024_A!$N$6,FALSE)*IF(VLOOKUP($A85,Instr_2024_A!$A$8:$R$131,Instr_2024_A!$O$6,FALSE)="EUR",1,IF(VLOOKUP($A85,Instr_2024_A!$A$8:$R$131,Instr_2024_A!$O$6,FALSE)="GBP",1/Instr_2024_A!$N$126,IF(VLOOKUP($A85,Instr_2024_A!$A$8:$R$131,Instr_2024_A!$O$6,FALSE)="USD",1/Instr_2024_A!$N$127,0)))</f>
        <v>0.68423100000000003</v>
      </c>
    </row>
    <row r="86" spans="1:41" ht="13.35" customHeight="1" x14ac:dyDescent="0.25">
      <c r="A86" s="63" t="s">
        <v>226</v>
      </c>
      <c r="B86" s="64">
        <v>0</v>
      </c>
      <c r="C86" s="64">
        <v>0</v>
      </c>
      <c r="D86" s="64">
        <v>0</v>
      </c>
      <c r="E86" s="64">
        <v>0</v>
      </c>
      <c r="F86" s="64">
        <v>0</v>
      </c>
      <c r="G86" s="64">
        <v>0</v>
      </c>
      <c r="H86" s="64">
        <v>0</v>
      </c>
      <c r="I86" s="64">
        <v>0</v>
      </c>
      <c r="J86" s="64">
        <v>0</v>
      </c>
      <c r="K86" s="64">
        <v>0</v>
      </c>
      <c r="L86" s="65">
        <v>-128.63298399999999</v>
      </c>
      <c r="M86" s="65">
        <v>-128.63298399999999</v>
      </c>
      <c r="N86" s="66">
        <v>-20.864190000000001</v>
      </c>
      <c r="O86" s="66">
        <v>-20.864190000000001</v>
      </c>
      <c r="P86" s="67">
        <v>-115.921308944142</v>
      </c>
      <c r="Q86" s="67">
        <v>-115.921308944142</v>
      </c>
      <c r="R86" s="68">
        <v>-111.93526799999999</v>
      </c>
      <c r="S86" s="68">
        <v>-111.93526799999999</v>
      </c>
      <c r="T86" s="69">
        <v>-111.935266</v>
      </c>
      <c r="U86" s="69">
        <v>-111.935266</v>
      </c>
      <c r="V86" s="68">
        <v>-111.935266</v>
      </c>
      <c r="W86" s="68">
        <v>-111.935266</v>
      </c>
      <c r="X86" s="69">
        <v>-111.935267</v>
      </c>
      <c r="Y86" s="69">
        <v>-111.935267</v>
      </c>
      <c r="Z86" s="68">
        <v>-111.935267</v>
      </c>
      <c r="AA86" s="68">
        <v>-111.935267</v>
      </c>
      <c r="AB86" s="69">
        <v>-18.155829000000001</v>
      </c>
      <c r="AC86" s="69">
        <v>-18.155829000000001</v>
      </c>
      <c r="AD86" s="68">
        <v>-18.155830000000002</v>
      </c>
      <c r="AE86" s="68">
        <v>-18.155830000000002</v>
      </c>
      <c r="AF86" s="69">
        <v>-18.155830999999999</v>
      </c>
      <c r="AG86" s="69">
        <v>-18.155830999999999</v>
      </c>
      <c r="AH86" s="68">
        <v>-18.155830999999999</v>
      </c>
      <c r="AI86" s="68">
        <v>-18.155830999999999</v>
      </c>
      <c r="AJ86" s="69">
        <v>-18.155830999999999</v>
      </c>
      <c r="AK86" s="69">
        <v>-18.155830999999999</v>
      </c>
      <c r="AL86" s="68">
        <v>-100.873682</v>
      </c>
      <c r="AM86" s="68">
        <v>-100.873682</v>
      </c>
      <c r="AN86" s="66">
        <f>VLOOKUP($A86,Instr_2024_A!$A$8:$R$131,Instr_2024_A!$M$6,FALSE)*IF(VLOOKUP($A86,Instr_2024_A!$A$8:$R$131,Instr_2024_A!$O$6,FALSE)="EUR",1,IF(VLOOKUP($A86,Instr_2024_A!$A$8:$R$131,Instr_2024_A!$O$6,FALSE)="GBP",1/Instr_2024_A!$M$126,IF(VLOOKUP($A86,Instr_2024_A!$A$8:$R$131,Instr_2024_A!$O$6,FALSE)="USD",1/Instr_2024_A!$M$127,0)))</f>
        <v>0.63968899999999995</v>
      </c>
      <c r="AO86" s="66">
        <f>VLOOKUP($A86,Instr_2024_A!$A$8:$R$131,Instr_2024_A!$N$6,FALSE)*IF(VLOOKUP($A86,Instr_2024_A!$A$8:$R$131,Instr_2024_A!$O$6,FALSE)="EUR",1,IF(VLOOKUP($A86,Instr_2024_A!$A$8:$R$131,Instr_2024_A!$O$6,FALSE)="GBP",1/Instr_2024_A!$N$126,IF(VLOOKUP($A86,Instr_2024_A!$A$8:$R$131,Instr_2024_A!$O$6,FALSE)="USD",1/Instr_2024_A!$N$127,0)))</f>
        <v>0.61158199999999996</v>
      </c>
    </row>
    <row r="87" spans="1:41" ht="13.35" customHeight="1" x14ac:dyDescent="0.25">
      <c r="A87" s="63" t="s">
        <v>227</v>
      </c>
      <c r="B87" s="64">
        <v>0</v>
      </c>
      <c r="C87" s="64">
        <v>0</v>
      </c>
      <c r="D87" s="64">
        <v>0</v>
      </c>
      <c r="E87" s="64">
        <v>0</v>
      </c>
      <c r="F87" s="64">
        <v>0</v>
      </c>
      <c r="G87" s="64">
        <v>0</v>
      </c>
      <c r="H87" s="64">
        <v>0</v>
      </c>
      <c r="I87" s="64">
        <v>0</v>
      </c>
      <c r="J87" s="64">
        <v>0</v>
      </c>
      <c r="K87" s="64">
        <v>0</v>
      </c>
      <c r="L87" s="65">
        <v>-93.376962000000006</v>
      </c>
      <c r="M87" s="65">
        <v>-93.376962000000006</v>
      </c>
      <c r="N87" s="66">
        <v>-11.959974000000001</v>
      </c>
      <c r="O87" s="66">
        <v>-11.959974000000001</v>
      </c>
      <c r="P87" s="67">
        <v>0</v>
      </c>
      <c r="Q87" s="67">
        <v>0</v>
      </c>
      <c r="R87" s="68">
        <v>-81.255795000000006</v>
      </c>
      <c r="S87" s="68">
        <v>-81.255795000000006</v>
      </c>
      <c r="T87" s="69">
        <v>-81.255792</v>
      </c>
      <c r="U87" s="69">
        <v>-81.255792</v>
      </c>
      <c r="V87" s="68">
        <v>-81.255792999999997</v>
      </c>
      <c r="W87" s="68">
        <v>-81.255792999999997</v>
      </c>
      <c r="X87" s="69">
        <v>-81.255792999999997</v>
      </c>
      <c r="Y87" s="69">
        <v>-81.255792999999997</v>
      </c>
      <c r="Z87" s="68">
        <v>-81.255792999999997</v>
      </c>
      <c r="AA87" s="68">
        <v>-81.255792999999997</v>
      </c>
      <c r="AB87" s="69">
        <v>-10.407462000000001</v>
      </c>
      <c r="AC87" s="69">
        <v>-10.407462000000001</v>
      </c>
      <c r="AD87" s="68">
        <v>-10.407462000000001</v>
      </c>
      <c r="AE87" s="68">
        <v>-10.407462000000001</v>
      </c>
      <c r="AF87" s="69">
        <v>-10.407462000000001</v>
      </c>
      <c r="AG87" s="69">
        <v>-10.407462000000001</v>
      </c>
      <c r="AH87" s="68">
        <v>-10.407462000000001</v>
      </c>
      <c r="AI87" s="68">
        <v>-10.407462000000001</v>
      </c>
      <c r="AJ87" s="69">
        <v>-10.407462000000001</v>
      </c>
      <c r="AK87" s="69">
        <v>-10.407462000000001</v>
      </c>
      <c r="AL87" s="68">
        <v>0</v>
      </c>
      <c r="AM87" s="68">
        <v>0</v>
      </c>
      <c r="AN87" s="66">
        <f>VLOOKUP($A87,Instr_2024_A!$A$8:$R$131,Instr_2024_A!$M$6,FALSE)*IF(VLOOKUP($A87,Instr_2024_A!$A$8:$R$131,Instr_2024_A!$O$6,FALSE)="EUR",1,IF(VLOOKUP($A87,Instr_2024_A!$A$8:$R$131,Instr_2024_A!$O$6,FALSE)="GBP",1/Instr_2024_A!$M$126,IF(VLOOKUP($A87,Instr_2024_A!$A$8:$R$131,Instr_2024_A!$O$6,FALSE)="USD",1/Instr_2024_A!$M$127,0)))</f>
        <v>0.566936</v>
      </c>
      <c r="AO87" s="66">
        <f>VLOOKUP($A87,Instr_2024_A!$A$8:$R$131,Instr_2024_A!$N$6,FALSE)*IF(VLOOKUP($A87,Instr_2024_A!$A$8:$R$131,Instr_2024_A!$O$6,FALSE)="EUR",1,IF(VLOOKUP($A87,Instr_2024_A!$A$8:$R$131,Instr_2024_A!$O$6,FALSE)="GBP",1/Instr_2024_A!$N$126,IF(VLOOKUP($A87,Instr_2024_A!$A$8:$R$131,Instr_2024_A!$O$6,FALSE)="USD",1/Instr_2024_A!$N$127,0)))</f>
        <v>0.53807700000000003</v>
      </c>
    </row>
    <row r="88" spans="1:41" ht="13.35" customHeight="1" x14ac:dyDescent="0.25">
      <c r="A88" s="63" t="s">
        <v>228</v>
      </c>
      <c r="B88" s="64">
        <v>0</v>
      </c>
      <c r="C88" s="64">
        <v>0</v>
      </c>
      <c r="D88" s="64">
        <v>0</v>
      </c>
      <c r="E88" s="64">
        <v>0</v>
      </c>
      <c r="F88" s="64">
        <v>0</v>
      </c>
      <c r="G88" s="64">
        <v>0</v>
      </c>
      <c r="H88" s="64">
        <v>0</v>
      </c>
      <c r="I88" s="64">
        <v>0</v>
      </c>
      <c r="J88" s="64">
        <v>0</v>
      </c>
      <c r="K88" s="64">
        <v>0</v>
      </c>
      <c r="L88" s="65">
        <v>-128.300377</v>
      </c>
      <c r="M88" s="65">
        <v>-128.300377</v>
      </c>
      <c r="N88" s="66">
        <v>-28.084043999999999</v>
      </c>
      <c r="O88" s="66">
        <v>-28.084043999999999</v>
      </c>
      <c r="P88" s="67">
        <v>0</v>
      </c>
      <c r="Q88" s="67">
        <v>0</v>
      </c>
      <c r="R88" s="68">
        <v>-111.64583500000001</v>
      </c>
      <c r="S88" s="68">
        <v>-111.64583500000001</v>
      </c>
      <c r="T88" s="69">
        <v>-111.64583500000001</v>
      </c>
      <c r="U88" s="69">
        <v>-111.64583500000001</v>
      </c>
      <c r="V88" s="68">
        <v>-111.64583500000001</v>
      </c>
      <c r="W88" s="68">
        <v>-111.64583500000001</v>
      </c>
      <c r="X88" s="69">
        <v>-111.64583500000001</v>
      </c>
      <c r="Y88" s="69">
        <v>-111.64583500000001</v>
      </c>
      <c r="Z88" s="68">
        <v>-111.64583500000001</v>
      </c>
      <c r="AA88" s="68">
        <v>-111.64583500000001</v>
      </c>
      <c r="AB88" s="69">
        <v>-24.438482</v>
      </c>
      <c r="AC88" s="69">
        <v>-24.438482</v>
      </c>
      <c r="AD88" s="68">
        <v>-24.438483000000002</v>
      </c>
      <c r="AE88" s="68">
        <v>-24.438483000000002</v>
      </c>
      <c r="AF88" s="69">
        <v>-24.438482</v>
      </c>
      <c r="AG88" s="69">
        <v>-24.438482</v>
      </c>
      <c r="AH88" s="68">
        <v>-24.438483000000002</v>
      </c>
      <c r="AI88" s="68">
        <v>-24.438483000000002</v>
      </c>
      <c r="AJ88" s="69">
        <v>-24.438483000000002</v>
      </c>
      <c r="AK88" s="69">
        <v>-24.438483000000002</v>
      </c>
      <c r="AL88" s="68">
        <v>0</v>
      </c>
      <c r="AM88" s="68">
        <v>0</v>
      </c>
      <c r="AN88" s="66">
        <f>VLOOKUP($A88,Instr_2024_A!$A$8:$R$131,Instr_2024_A!$M$6,FALSE)*IF(VLOOKUP($A88,Instr_2024_A!$A$8:$R$131,Instr_2024_A!$O$6,FALSE)="EUR",1,IF(VLOOKUP($A88,Instr_2024_A!$A$8:$R$131,Instr_2024_A!$O$6,FALSE)="GBP",1/Instr_2024_A!$M$126,IF(VLOOKUP($A88,Instr_2024_A!$A$8:$R$131,Instr_2024_A!$O$6,FALSE)="USD",1/Instr_2024_A!$M$127,0)))</f>
        <v>0.49307200000000001</v>
      </c>
      <c r="AO88" s="66">
        <f>VLOOKUP($A88,Instr_2024_A!$A$8:$R$131,Instr_2024_A!$N$6,FALSE)*IF(VLOOKUP($A88,Instr_2024_A!$A$8:$R$131,Instr_2024_A!$O$6,FALSE)="EUR",1,IF(VLOOKUP($A88,Instr_2024_A!$A$8:$R$131,Instr_2024_A!$O$6,FALSE)="GBP",1/Instr_2024_A!$N$126,IF(VLOOKUP($A88,Instr_2024_A!$A$8:$R$131,Instr_2024_A!$O$6,FALSE)="USD",1/Instr_2024_A!$N$127,0)))</f>
        <v>0.46625899999999998</v>
      </c>
    </row>
    <row r="89" spans="1:41" ht="13.35" customHeight="1" x14ac:dyDescent="0.25">
      <c r="A89" s="63" t="s">
        <v>229</v>
      </c>
      <c r="B89" s="64">
        <v>0</v>
      </c>
      <c r="C89" s="64">
        <v>0</v>
      </c>
      <c r="D89" s="64">
        <v>0</v>
      </c>
      <c r="E89" s="64">
        <v>0</v>
      </c>
      <c r="F89" s="64">
        <v>0</v>
      </c>
      <c r="G89" s="64">
        <v>0</v>
      </c>
      <c r="H89" s="64">
        <v>0</v>
      </c>
      <c r="I89" s="64">
        <v>0</v>
      </c>
      <c r="J89" s="64">
        <v>0</v>
      </c>
      <c r="K89" s="64">
        <v>0</v>
      </c>
      <c r="L89" s="65">
        <v>-98.233442999999994</v>
      </c>
      <c r="M89" s="65">
        <v>-98.233442999999994</v>
      </c>
      <c r="N89" s="66">
        <v>-20.782803999999999</v>
      </c>
      <c r="O89" s="66">
        <v>-20.782803999999999</v>
      </c>
      <c r="P89" s="67">
        <v>0</v>
      </c>
      <c r="Q89" s="67">
        <v>0</v>
      </c>
      <c r="R89" s="68">
        <v>-85.481859</v>
      </c>
      <c r="S89" s="68">
        <v>-85.481859</v>
      </c>
      <c r="T89" s="69">
        <v>-85.481859</v>
      </c>
      <c r="U89" s="69">
        <v>-85.481859</v>
      </c>
      <c r="V89" s="68">
        <v>-85.481860999999995</v>
      </c>
      <c r="W89" s="68">
        <v>-85.481860999999995</v>
      </c>
      <c r="X89" s="69">
        <v>-85.481859</v>
      </c>
      <c r="Y89" s="69">
        <v>-85.481859</v>
      </c>
      <c r="Z89" s="68">
        <v>-85.481859</v>
      </c>
      <c r="AA89" s="68">
        <v>-85.481859</v>
      </c>
      <c r="AB89" s="69">
        <v>-18.085007999999998</v>
      </c>
      <c r="AC89" s="69">
        <v>-18.085007999999998</v>
      </c>
      <c r="AD89" s="68">
        <v>-18.08501</v>
      </c>
      <c r="AE89" s="68">
        <v>-18.08501</v>
      </c>
      <c r="AF89" s="69">
        <v>-18.08501</v>
      </c>
      <c r="AG89" s="69">
        <v>-18.08501</v>
      </c>
      <c r="AH89" s="68">
        <v>-18.085008999999999</v>
      </c>
      <c r="AI89" s="68">
        <v>-18.085008999999999</v>
      </c>
      <c r="AJ89" s="69">
        <v>-18.085008999999999</v>
      </c>
      <c r="AK89" s="69">
        <v>-18.085008999999999</v>
      </c>
      <c r="AL89" s="68">
        <v>0</v>
      </c>
      <c r="AM89" s="68">
        <v>0</v>
      </c>
      <c r="AN89" s="66">
        <f>VLOOKUP($A89,Instr_2024_A!$A$8:$R$131,Instr_2024_A!$M$6,FALSE)*IF(VLOOKUP($A89,Instr_2024_A!$A$8:$R$131,Instr_2024_A!$O$6,FALSE)="EUR",1,IF(VLOOKUP($A89,Instr_2024_A!$A$8:$R$131,Instr_2024_A!$O$6,FALSE)="GBP",1/Instr_2024_A!$M$126,IF(VLOOKUP($A89,Instr_2024_A!$A$8:$R$131,Instr_2024_A!$O$6,FALSE)="USD",1/Instr_2024_A!$M$127,0)))</f>
        <v>0.36338900000000002</v>
      </c>
      <c r="AO89" s="66">
        <f>VLOOKUP($A89,Instr_2024_A!$A$8:$R$131,Instr_2024_A!$N$6,FALSE)*IF(VLOOKUP($A89,Instr_2024_A!$A$8:$R$131,Instr_2024_A!$O$6,FALSE)="EUR",1,IF(VLOOKUP($A89,Instr_2024_A!$A$8:$R$131,Instr_2024_A!$O$6,FALSE)="GBP",1/Instr_2024_A!$N$126,IF(VLOOKUP($A89,Instr_2024_A!$A$8:$R$131,Instr_2024_A!$O$6,FALSE)="USD",1/Instr_2024_A!$N$127,0)))</f>
        <v>0.34275499999999998</v>
      </c>
    </row>
    <row r="90" spans="1:41" ht="15" customHeight="1" x14ac:dyDescent="0.25">
      <c r="A90" s="63" t="s">
        <v>230</v>
      </c>
      <c r="B90" s="64">
        <v>0</v>
      </c>
      <c r="C90" s="64">
        <v>0</v>
      </c>
      <c r="D90" s="64">
        <v>0</v>
      </c>
      <c r="E90" s="64">
        <v>0</v>
      </c>
      <c r="F90" s="64">
        <v>0</v>
      </c>
      <c r="G90" s="64">
        <v>0</v>
      </c>
      <c r="H90" s="64">
        <v>0</v>
      </c>
      <c r="I90" s="64">
        <v>0</v>
      </c>
      <c r="J90" s="64">
        <v>0</v>
      </c>
      <c r="K90" s="64">
        <v>0</v>
      </c>
      <c r="L90" s="65">
        <v>-64.493764999999996</v>
      </c>
      <c r="M90" s="65">
        <v>-64.493764999999996</v>
      </c>
      <c r="N90" s="66">
        <v>0</v>
      </c>
      <c r="O90" s="66">
        <v>0</v>
      </c>
      <c r="P90" s="67">
        <v>0</v>
      </c>
      <c r="Q90" s="67">
        <v>0</v>
      </c>
      <c r="R90" s="68">
        <v>-56.121895000000002</v>
      </c>
      <c r="S90" s="68">
        <v>-56.121895000000002</v>
      </c>
      <c r="T90" s="69">
        <v>-56.121893</v>
      </c>
      <c r="U90" s="69">
        <v>-56.121893</v>
      </c>
      <c r="V90" s="68">
        <v>-56.121895000000002</v>
      </c>
      <c r="W90" s="68">
        <v>-56.121895000000002</v>
      </c>
      <c r="X90" s="69">
        <v>-56.121895000000002</v>
      </c>
      <c r="Y90" s="69">
        <v>-56.121895000000002</v>
      </c>
      <c r="Z90" s="68">
        <v>-56.121895000000002</v>
      </c>
      <c r="AA90" s="68">
        <v>-56.121895000000002</v>
      </c>
      <c r="AB90" s="69">
        <v>0</v>
      </c>
      <c r="AC90" s="69">
        <v>0</v>
      </c>
      <c r="AD90" s="68">
        <v>0</v>
      </c>
      <c r="AE90" s="68">
        <v>0</v>
      </c>
      <c r="AF90" s="69">
        <v>0</v>
      </c>
      <c r="AG90" s="69">
        <v>0</v>
      </c>
      <c r="AH90" s="68">
        <v>0</v>
      </c>
      <c r="AI90" s="68">
        <v>0</v>
      </c>
      <c r="AJ90" s="69">
        <v>0</v>
      </c>
      <c r="AK90" s="69">
        <v>0</v>
      </c>
      <c r="AL90" s="68">
        <v>0</v>
      </c>
      <c r="AM90" s="68">
        <v>0</v>
      </c>
      <c r="AN90" s="66">
        <f>VLOOKUP($A90,Instr_2024_A!$A$8:$R$131,Instr_2024_A!$M$6,FALSE)*IF(VLOOKUP($A90,Instr_2024_A!$A$8:$R$131,Instr_2024_A!$O$6,FALSE)="EUR",1,IF(VLOOKUP($A90,Instr_2024_A!$A$8:$R$131,Instr_2024_A!$O$6,FALSE)="GBP",1/Instr_2024_A!$M$126,IF(VLOOKUP($A90,Instr_2024_A!$A$8:$R$131,Instr_2024_A!$O$6,FALSE)="USD",1/Instr_2024_A!$M$127,0)))</f>
        <v>0.26418000000000003</v>
      </c>
      <c r="AO90" s="66">
        <f>VLOOKUP($A90,Instr_2024_A!$A$8:$R$131,Instr_2024_A!$N$6,FALSE)*IF(VLOOKUP($A90,Instr_2024_A!$A$8:$R$131,Instr_2024_A!$O$6,FALSE)="EUR",1,IF(VLOOKUP($A90,Instr_2024_A!$A$8:$R$131,Instr_2024_A!$O$6,FALSE)="GBP",1/Instr_2024_A!$N$126,IF(VLOOKUP($A90,Instr_2024_A!$A$8:$R$131,Instr_2024_A!$O$6,FALSE)="USD",1/Instr_2024_A!$N$127,0)))</f>
        <v>0.24907599999999999</v>
      </c>
    </row>
    <row r="91" spans="1:41" ht="15" customHeight="1" x14ac:dyDescent="0.25">
      <c r="A91" s="63" t="s">
        <v>231</v>
      </c>
      <c r="B91" s="64">
        <v>0</v>
      </c>
      <c r="C91" s="64">
        <v>0</v>
      </c>
      <c r="D91" s="64">
        <v>0</v>
      </c>
      <c r="E91" s="64">
        <v>0</v>
      </c>
      <c r="F91" s="64">
        <v>0</v>
      </c>
      <c r="G91" s="64">
        <v>0</v>
      </c>
      <c r="H91" s="64">
        <v>0</v>
      </c>
      <c r="I91" s="64">
        <v>0</v>
      </c>
      <c r="J91" s="64">
        <v>0</v>
      </c>
      <c r="K91" s="64">
        <v>0</v>
      </c>
      <c r="L91" s="65">
        <v>-35.895792999999998</v>
      </c>
      <c r="M91" s="65">
        <v>-35.895792999999998</v>
      </c>
      <c r="N91" s="66">
        <v>0</v>
      </c>
      <c r="O91" s="66">
        <v>0</v>
      </c>
      <c r="P91" s="67">
        <v>0</v>
      </c>
      <c r="Q91" s="67">
        <v>0</v>
      </c>
      <c r="R91" s="68">
        <v>-31.236197000000001</v>
      </c>
      <c r="S91" s="68">
        <v>-31.236197000000001</v>
      </c>
      <c r="T91" s="69">
        <v>-31.236197000000001</v>
      </c>
      <c r="U91" s="69">
        <v>-31.236197000000001</v>
      </c>
      <c r="V91" s="68">
        <v>-31.236196</v>
      </c>
      <c r="W91" s="68">
        <v>-31.236196</v>
      </c>
      <c r="X91" s="69">
        <v>-31.236197000000001</v>
      </c>
      <c r="Y91" s="69">
        <v>-31.236197000000001</v>
      </c>
      <c r="Z91" s="68">
        <v>-31.236196</v>
      </c>
      <c r="AA91" s="68">
        <v>-31.236196</v>
      </c>
      <c r="AB91" s="69">
        <v>0</v>
      </c>
      <c r="AC91" s="69">
        <v>0</v>
      </c>
      <c r="AD91" s="68">
        <v>0</v>
      </c>
      <c r="AE91" s="68">
        <v>0</v>
      </c>
      <c r="AF91" s="69">
        <v>0</v>
      </c>
      <c r="AG91" s="69">
        <v>0</v>
      </c>
      <c r="AH91" s="68">
        <v>0</v>
      </c>
      <c r="AI91" s="68">
        <v>0</v>
      </c>
      <c r="AJ91" s="69">
        <v>0</v>
      </c>
      <c r="AK91" s="69">
        <v>0</v>
      </c>
      <c r="AL91" s="68">
        <v>0</v>
      </c>
      <c r="AM91" s="68">
        <v>0</v>
      </c>
      <c r="AN91" s="66">
        <f>VLOOKUP($A91,Instr_2024_A!$A$8:$R$131,Instr_2024_A!$M$6,FALSE)*IF(VLOOKUP($A91,Instr_2024_A!$A$8:$R$131,Instr_2024_A!$O$6,FALSE)="EUR",1,IF(VLOOKUP($A91,Instr_2024_A!$A$8:$R$131,Instr_2024_A!$O$6,FALSE)="GBP",1/Instr_2024_A!$M$126,IF(VLOOKUP($A91,Instr_2024_A!$A$8:$R$131,Instr_2024_A!$O$6,FALSE)="USD",1/Instr_2024_A!$M$127,0)))</f>
        <v>0.19128500000000001</v>
      </c>
      <c r="AO91" s="66">
        <f>VLOOKUP($A91,Instr_2024_A!$A$8:$R$131,Instr_2024_A!$N$6,FALSE)*IF(VLOOKUP($A91,Instr_2024_A!$A$8:$R$131,Instr_2024_A!$O$6,FALSE)="EUR",1,IF(VLOOKUP($A91,Instr_2024_A!$A$8:$R$131,Instr_2024_A!$O$6,FALSE)="GBP",1/Instr_2024_A!$N$126,IF(VLOOKUP($A91,Instr_2024_A!$A$8:$R$131,Instr_2024_A!$O$6,FALSE)="USD",1/Instr_2024_A!$N$127,0)))</f>
        <v>0.180339</v>
      </c>
    </row>
    <row r="92" spans="1:41" ht="15" customHeight="1" x14ac:dyDescent="0.25">
      <c r="A92" s="63" t="s">
        <v>190</v>
      </c>
      <c r="B92" s="64">
        <v>0</v>
      </c>
      <c r="C92" s="64">
        <v>0</v>
      </c>
      <c r="D92" s="64">
        <v>0</v>
      </c>
      <c r="E92" s="64">
        <v>0</v>
      </c>
      <c r="F92" s="64">
        <v>0</v>
      </c>
      <c r="G92" s="64">
        <v>0</v>
      </c>
      <c r="H92" s="64">
        <v>0</v>
      </c>
      <c r="I92" s="64">
        <v>0</v>
      </c>
      <c r="J92" s="64">
        <v>0</v>
      </c>
      <c r="K92" s="64">
        <v>0</v>
      </c>
      <c r="L92" s="65">
        <v>0</v>
      </c>
      <c r="M92" s="65">
        <v>0</v>
      </c>
      <c r="N92" s="66">
        <v>0</v>
      </c>
      <c r="O92" s="66">
        <v>0</v>
      </c>
      <c r="P92" s="67">
        <v>0</v>
      </c>
      <c r="Q92" s="67">
        <v>0</v>
      </c>
      <c r="R92" s="68">
        <v>0</v>
      </c>
      <c r="S92" s="68">
        <v>0</v>
      </c>
      <c r="T92" s="69">
        <v>0</v>
      </c>
      <c r="U92" s="69">
        <v>0</v>
      </c>
      <c r="V92" s="68">
        <v>0</v>
      </c>
      <c r="W92" s="68">
        <v>0</v>
      </c>
      <c r="X92" s="69">
        <v>0</v>
      </c>
      <c r="Y92" s="69">
        <v>0</v>
      </c>
      <c r="Z92" s="68">
        <v>0</v>
      </c>
      <c r="AA92" s="68">
        <v>0</v>
      </c>
      <c r="AB92" s="69">
        <v>0</v>
      </c>
      <c r="AC92" s="69">
        <v>0</v>
      </c>
      <c r="AD92" s="68">
        <v>0</v>
      </c>
      <c r="AE92" s="68">
        <v>0</v>
      </c>
      <c r="AF92" s="69">
        <v>0</v>
      </c>
      <c r="AG92" s="69">
        <v>0</v>
      </c>
      <c r="AH92" s="68">
        <v>0</v>
      </c>
      <c r="AI92" s="68">
        <v>0</v>
      </c>
      <c r="AJ92" s="69">
        <v>0</v>
      </c>
      <c r="AK92" s="69">
        <v>0</v>
      </c>
      <c r="AL92" s="68">
        <v>0</v>
      </c>
      <c r="AM92" s="68">
        <v>0</v>
      </c>
      <c r="AN92" s="66">
        <f>VLOOKUP($A92,Instr_2024_A!$A$8:$R$131,Instr_2024_A!$M$6,FALSE)*IF(VLOOKUP($A92,Instr_2024_A!$A$8:$R$131,Instr_2024_A!$O$6,FALSE)="EUR",1,IF(VLOOKUP($A92,Instr_2024_A!$A$8:$R$131,Instr_2024_A!$O$6,FALSE)="GBP",1/Instr_2024_A!$M$126,IF(VLOOKUP($A92,Instr_2024_A!$A$8:$R$131,Instr_2024_A!$O$6,FALSE)="USD",1/Instr_2024_A!$M$127,0)))</f>
        <v>1.2023168674698796</v>
      </c>
      <c r="AO92" s="66">
        <f>VLOOKUP($A92,Instr_2024_A!$A$8:$R$131,Instr_2024_A!$N$6,FALSE)*IF(VLOOKUP($A92,Instr_2024_A!$A$8:$R$131,Instr_2024_A!$O$6,FALSE)="EUR",1,IF(VLOOKUP($A92,Instr_2024_A!$A$8:$R$131,Instr_2024_A!$O$6,FALSE)="GBP",1/Instr_2024_A!$N$126,IF(VLOOKUP($A92,Instr_2024_A!$A$8:$R$131,Instr_2024_A!$O$6,FALSE)="USD",1/Instr_2024_A!$N$127,0)))</f>
        <v>0</v>
      </c>
    </row>
    <row r="93" spans="1:41" ht="15" customHeight="1" x14ac:dyDescent="0.25">
      <c r="A93" s="63" t="s">
        <v>232</v>
      </c>
      <c r="B93" s="64">
        <v>0</v>
      </c>
      <c r="C93" s="64">
        <v>0</v>
      </c>
      <c r="D93" s="64">
        <v>0</v>
      </c>
      <c r="E93" s="64">
        <v>0</v>
      </c>
      <c r="F93" s="64">
        <v>0</v>
      </c>
      <c r="G93" s="64">
        <v>0</v>
      </c>
      <c r="H93" s="64">
        <v>0</v>
      </c>
      <c r="I93" s="64">
        <v>0</v>
      </c>
      <c r="J93" s="64">
        <v>0</v>
      </c>
      <c r="K93" s="64">
        <v>0</v>
      </c>
      <c r="L93" s="65">
        <v>0</v>
      </c>
      <c r="M93" s="65">
        <v>0</v>
      </c>
      <c r="N93" s="66">
        <v>0</v>
      </c>
      <c r="O93" s="66">
        <v>0</v>
      </c>
      <c r="P93" s="67">
        <v>0</v>
      </c>
      <c r="Q93" s="67">
        <v>0</v>
      </c>
      <c r="R93" s="68">
        <v>0</v>
      </c>
      <c r="S93" s="68">
        <v>0</v>
      </c>
      <c r="T93" s="69">
        <v>0</v>
      </c>
      <c r="U93" s="69">
        <v>0</v>
      </c>
      <c r="V93" s="68">
        <v>0</v>
      </c>
      <c r="W93" s="68">
        <v>0</v>
      </c>
      <c r="X93" s="69">
        <v>0</v>
      </c>
      <c r="Y93" s="69">
        <v>0</v>
      </c>
      <c r="Z93" s="68">
        <v>0</v>
      </c>
      <c r="AA93" s="68">
        <v>0</v>
      </c>
      <c r="AB93" s="69">
        <v>0</v>
      </c>
      <c r="AC93" s="69">
        <v>0</v>
      </c>
      <c r="AD93" s="68">
        <v>0</v>
      </c>
      <c r="AE93" s="68">
        <v>0</v>
      </c>
      <c r="AF93" s="69">
        <v>0</v>
      </c>
      <c r="AG93" s="69">
        <v>0</v>
      </c>
      <c r="AH93" s="68">
        <v>0</v>
      </c>
      <c r="AI93" s="68">
        <v>0</v>
      </c>
      <c r="AJ93" s="69">
        <v>0</v>
      </c>
      <c r="AK93" s="69">
        <v>0</v>
      </c>
      <c r="AL93" s="68">
        <v>0</v>
      </c>
      <c r="AM93" s="68">
        <v>0</v>
      </c>
      <c r="AN93" s="66">
        <f>VLOOKUP($A93,Instr_2024_A!$A$8:$R$131,Instr_2024_A!$M$6,FALSE)*IF(VLOOKUP($A93,Instr_2024_A!$A$8:$R$131,Instr_2024_A!$O$6,FALSE)="EUR",1,IF(VLOOKUP($A93,Instr_2024_A!$A$8:$R$131,Instr_2024_A!$O$6,FALSE)="GBP",1/Instr_2024_A!$M$126,IF(VLOOKUP($A93,Instr_2024_A!$A$8:$R$131,Instr_2024_A!$O$6,FALSE)="USD",1/Instr_2024_A!$M$127,0)))</f>
        <v>1.1534120481927712</v>
      </c>
      <c r="AO93" s="66">
        <f>VLOOKUP($A93,Instr_2024_A!$A$8:$R$131,Instr_2024_A!$N$6,FALSE)*IF(VLOOKUP($A93,Instr_2024_A!$A$8:$R$131,Instr_2024_A!$O$6,FALSE)="EUR",1,IF(VLOOKUP($A93,Instr_2024_A!$A$8:$R$131,Instr_2024_A!$O$6,FALSE)="GBP",1/Instr_2024_A!$N$126,IF(VLOOKUP($A93,Instr_2024_A!$A$8:$R$131,Instr_2024_A!$O$6,FALSE)="USD",1/Instr_2024_A!$N$127,0)))</f>
        <v>1.1517578313253014</v>
      </c>
    </row>
    <row r="94" spans="1:41" ht="15" customHeight="1" x14ac:dyDescent="0.25">
      <c r="A94" s="63" t="s">
        <v>233</v>
      </c>
      <c r="B94" s="64">
        <v>0</v>
      </c>
      <c r="C94" s="64">
        <v>0</v>
      </c>
      <c r="D94" s="64">
        <v>0</v>
      </c>
      <c r="E94" s="64">
        <v>0</v>
      </c>
      <c r="F94" s="64">
        <v>0</v>
      </c>
      <c r="G94" s="64">
        <v>0</v>
      </c>
      <c r="H94" s="64">
        <v>0</v>
      </c>
      <c r="I94" s="64">
        <v>0</v>
      </c>
      <c r="J94" s="64">
        <v>0</v>
      </c>
      <c r="K94" s="64">
        <v>0</v>
      </c>
      <c r="L94" s="65">
        <v>0</v>
      </c>
      <c r="M94" s="65">
        <v>0</v>
      </c>
      <c r="N94" s="66">
        <v>0</v>
      </c>
      <c r="O94" s="66">
        <v>0</v>
      </c>
      <c r="P94" s="67">
        <v>0</v>
      </c>
      <c r="Q94" s="67">
        <v>0</v>
      </c>
      <c r="R94" s="68">
        <v>0</v>
      </c>
      <c r="S94" s="68">
        <v>0</v>
      </c>
      <c r="T94" s="69">
        <v>0</v>
      </c>
      <c r="U94" s="69">
        <v>0</v>
      </c>
      <c r="V94" s="68">
        <v>0</v>
      </c>
      <c r="W94" s="68">
        <v>0</v>
      </c>
      <c r="X94" s="69">
        <v>0</v>
      </c>
      <c r="Y94" s="69">
        <v>0</v>
      </c>
      <c r="Z94" s="68">
        <v>0</v>
      </c>
      <c r="AA94" s="68">
        <v>0</v>
      </c>
      <c r="AB94" s="69">
        <v>0</v>
      </c>
      <c r="AC94" s="69">
        <v>0</v>
      </c>
      <c r="AD94" s="68">
        <v>0</v>
      </c>
      <c r="AE94" s="68">
        <v>0</v>
      </c>
      <c r="AF94" s="69">
        <v>0</v>
      </c>
      <c r="AG94" s="69">
        <v>0</v>
      </c>
      <c r="AH94" s="68">
        <v>0</v>
      </c>
      <c r="AI94" s="68">
        <v>0</v>
      </c>
      <c r="AJ94" s="69">
        <v>0</v>
      </c>
      <c r="AK94" s="69">
        <v>0</v>
      </c>
      <c r="AL94" s="68">
        <v>0</v>
      </c>
      <c r="AM94" s="68">
        <v>0</v>
      </c>
      <c r="AN94" s="66">
        <f>VLOOKUP($A94,Instr_2024_A!$A$8:$R$131,Instr_2024_A!$M$6,FALSE)*IF(VLOOKUP($A94,Instr_2024_A!$A$8:$R$131,Instr_2024_A!$O$6,FALSE)="EUR",1,IF(VLOOKUP($A94,Instr_2024_A!$A$8:$R$131,Instr_2024_A!$O$6,FALSE)="GBP",1/Instr_2024_A!$M$126,IF(VLOOKUP($A94,Instr_2024_A!$A$8:$R$131,Instr_2024_A!$O$6,FALSE)="USD",1/Instr_2024_A!$M$127,0)))</f>
        <v>1.066366265060241</v>
      </c>
      <c r="AO94" s="66">
        <f>VLOOKUP($A94,Instr_2024_A!$A$8:$R$131,Instr_2024_A!$N$6,FALSE)*IF(VLOOKUP($A94,Instr_2024_A!$A$8:$R$131,Instr_2024_A!$O$6,FALSE)="EUR",1,IF(VLOOKUP($A94,Instr_2024_A!$A$8:$R$131,Instr_2024_A!$O$6,FALSE)="GBP",1/Instr_2024_A!$N$126,IF(VLOOKUP($A94,Instr_2024_A!$A$8:$R$131,Instr_2024_A!$O$6,FALSE)="USD",1/Instr_2024_A!$N$127,0)))</f>
        <v>1.0617722891566266</v>
      </c>
    </row>
    <row r="95" spans="1:41" ht="15" customHeight="1" x14ac:dyDescent="0.25">
      <c r="A95" s="63" t="s">
        <v>234</v>
      </c>
      <c r="B95" s="64">
        <v>0</v>
      </c>
      <c r="C95" s="64">
        <v>0</v>
      </c>
      <c r="D95" s="64">
        <v>0</v>
      </c>
      <c r="E95" s="64">
        <v>0</v>
      </c>
      <c r="F95" s="64">
        <v>0</v>
      </c>
      <c r="G95" s="64">
        <v>0</v>
      </c>
      <c r="H95" s="64">
        <v>0</v>
      </c>
      <c r="I95" s="64">
        <v>0</v>
      </c>
      <c r="J95" s="64">
        <v>0</v>
      </c>
      <c r="K95" s="64">
        <v>0</v>
      </c>
      <c r="L95" s="65">
        <v>0</v>
      </c>
      <c r="M95" s="65">
        <v>0</v>
      </c>
      <c r="N95" s="66">
        <v>0</v>
      </c>
      <c r="O95" s="66">
        <v>0</v>
      </c>
      <c r="P95" s="67">
        <v>0</v>
      </c>
      <c r="Q95" s="67">
        <v>0</v>
      </c>
      <c r="R95" s="68">
        <v>0</v>
      </c>
      <c r="S95" s="68">
        <v>0</v>
      </c>
      <c r="T95" s="69">
        <v>0</v>
      </c>
      <c r="U95" s="69">
        <v>0</v>
      </c>
      <c r="V95" s="68">
        <v>0</v>
      </c>
      <c r="W95" s="68">
        <v>0</v>
      </c>
      <c r="X95" s="69">
        <v>0</v>
      </c>
      <c r="Y95" s="69">
        <v>0</v>
      </c>
      <c r="Z95" s="68">
        <v>0</v>
      </c>
      <c r="AA95" s="68">
        <v>0</v>
      </c>
      <c r="AB95" s="69">
        <v>0</v>
      </c>
      <c r="AC95" s="69">
        <v>0</v>
      </c>
      <c r="AD95" s="68">
        <v>0</v>
      </c>
      <c r="AE95" s="68">
        <v>0</v>
      </c>
      <c r="AF95" s="69">
        <v>0</v>
      </c>
      <c r="AG95" s="69">
        <v>0</v>
      </c>
      <c r="AH95" s="68">
        <v>0</v>
      </c>
      <c r="AI95" s="68">
        <v>0</v>
      </c>
      <c r="AJ95" s="69">
        <v>0</v>
      </c>
      <c r="AK95" s="69">
        <v>0</v>
      </c>
      <c r="AL95" s="68">
        <v>0</v>
      </c>
      <c r="AM95" s="68">
        <v>0</v>
      </c>
      <c r="AN95" s="66">
        <f>VLOOKUP($A95,Instr_2024_A!$A$8:$R$131,Instr_2024_A!$M$6,FALSE)*IF(VLOOKUP($A95,Instr_2024_A!$A$8:$R$131,Instr_2024_A!$O$6,FALSE)="EUR",1,IF(VLOOKUP($A95,Instr_2024_A!$A$8:$R$131,Instr_2024_A!$O$6,FALSE)="GBP",1/Instr_2024_A!$M$126,IF(VLOOKUP($A95,Instr_2024_A!$A$8:$R$131,Instr_2024_A!$O$6,FALSE)="USD",1/Instr_2024_A!$M$127,0)))</f>
        <v>0.98846626506024104</v>
      </c>
      <c r="AO95" s="66">
        <f>VLOOKUP($A95,Instr_2024_A!$A$8:$R$131,Instr_2024_A!$N$6,FALSE)*IF(VLOOKUP($A95,Instr_2024_A!$A$8:$R$131,Instr_2024_A!$O$6,FALSE)="EUR",1,IF(VLOOKUP($A95,Instr_2024_A!$A$8:$R$131,Instr_2024_A!$O$6,FALSE)="GBP",1/Instr_2024_A!$N$126,IF(VLOOKUP($A95,Instr_2024_A!$A$8:$R$131,Instr_2024_A!$O$6,FALSE)="USD",1/Instr_2024_A!$N$127,0)))</f>
        <v>0.98137108433734943</v>
      </c>
    </row>
    <row r="96" spans="1:41" ht="15" customHeight="1" x14ac:dyDescent="0.25">
      <c r="A96" s="63" t="s">
        <v>235</v>
      </c>
      <c r="B96" s="64">
        <v>0</v>
      </c>
      <c r="C96" s="64">
        <v>0</v>
      </c>
      <c r="D96" s="64">
        <v>0</v>
      </c>
      <c r="E96" s="64">
        <v>0</v>
      </c>
      <c r="F96" s="64">
        <v>0</v>
      </c>
      <c r="G96" s="64">
        <v>0</v>
      </c>
      <c r="H96" s="64">
        <v>0</v>
      </c>
      <c r="I96" s="64">
        <v>0</v>
      </c>
      <c r="J96" s="64">
        <v>0</v>
      </c>
      <c r="K96" s="64">
        <v>0</v>
      </c>
      <c r="L96" s="65">
        <v>0</v>
      </c>
      <c r="M96" s="65">
        <v>0</v>
      </c>
      <c r="N96" s="66">
        <v>0</v>
      </c>
      <c r="O96" s="66">
        <v>0</v>
      </c>
      <c r="P96" s="67">
        <v>0</v>
      </c>
      <c r="Q96" s="67">
        <v>0</v>
      </c>
      <c r="R96" s="68">
        <v>0</v>
      </c>
      <c r="S96" s="68">
        <v>0</v>
      </c>
      <c r="T96" s="69">
        <v>0</v>
      </c>
      <c r="U96" s="69">
        <v>0</v>
      </c>
      <c r="V96" s="68">
        <v>0</v>
      </c>
      <c r="W96" s="68">
        <v>0</v>
      </c>
      <c r="X96" s="69">
        <v>0</v>
      </c>
      <c r="Y96" s="69">
        <v>0</v>
      </c>
      <c r="Z96" s="68">
        <v>0</v>
      </c>
      <c r="AA96" s="68">
        <v>0</v>
      </c>
      <c r="AB96" s="69">
        <v>0</v>
      </c>
      <c r="AC96" s="69">
        <v>0</v>
      </c>
      <c r="AD96" s="68">
        <v>0</v>
      </c>
      <c r="AE96" s="68">
        <v>0</v>
      </c>
      <c r="AF96" s="69">
        <v>0</v>
      </c>
      <c r="AG96" s="69">
        <v>0</v>
      </c>
      <c r="AH96" s="68">
        <v>0</v>
      </c>
      <c r="AI96" s="68">
        <v>0</v>
      </c>
      <c r="AJ96" s="69">
        <v>0</v>
      </c>
      <c r="AK96" s="69">
        <v>0</v>
      </c>
      <c r="AL96" s="68">
        <v>0</v>
      </c>
      <c r="AM96" s="68">
        <v>0</v>
      </c>
      <c r="AN96" s="66">
        <f>VLOOKUP($A96,Instr_2024_A!$A$8:$R$131,Instr_2024_A!$M$6,FALSE)*IF(VLOOKUP($A96,Instr_2024_A!$A$8:$R$131,Instr_2024_A!$O$6,FALSE)="EUR",1,IF(VLOOKUP($A96,Instr_2024_A!$A$8:$R$131,Instr_2024_A!$O$6,FALSE)="GBP",1/Instr_2024_A!$M$126,IF(VLOOKUP($A96,Instr_2024_A!$A$8:$R$131,Instr_2024_A!$O$6,FALSE)="USD",1/Instr_2024_A!$M$127,0)))</f>
        <v>0.91476265060240969</v>
      </c>
      <c r="AO96" s="66">
        <f>VLOOKUP($A96,Instr_2024_A!$A$8:$R$131,Instr_2024_A!$N$6,FALSE)*IF(VLOOKUP($A96,Instr_2024_A!$A$8:$R$131,Instr_2024_A!$O$6,FALSE)="EUR",1,IF(VLOOKUP($A96,Instr_2024_A!$A$8:$R$131,Instr_2024_A!$O$6,FALSE)="GBP",1/Instr_2024_A!$N$126,IF(VLOOKUP($A96,Instr_2024_A!$A$8:$R$131,Instr_2024_A!$O$6,FALSE)="USD",1/Instr_2024_A!$N$127,0)))</f>
        <v>0.90558192771084345</v>
      </c>
    </row>
    <row r="97" spans="1:41" ht="15" customHeight="1" x14ac:dyDescent="0.25">
      <c r="A97" s="63" t="s">
        <v>236</v>
      </c>
      <c r="B97" s="64">
        <v>0</v>
      </c>
      <c r="C97" s="64">
        <v>0</v>
      </c>
      <c r="D97" s="64">
        <v>0</v>
      </c>
      <c r="E97" s="64">
        <v>0</v>
      </c>
      <c r="F97" s="64">
        <v>0</v>
      </c>
      <c r="G97" s="64">
        <v>0</v>
      </c>
      <c r="H97" s="64">
        <v>0</v>
      </c>
      <c r="I97" s="64">
        <v>0</v>
      </c>
      <c r="J97" s="64">
        <v>0</v>
      </c>
      <c r="K97" s="64">
        <v>0</v>
      </c>
      <c r="L97" s="65">
        <v>0</v>
      </c>
      <c r="M97" s="65">
        <v>0</v>
      </c>
      <c r="N97" s="66">
        <v>0</v>
      </c>
      <c r="O97" s="66">
        <v>0</v>
      </c>
      <c r="P97" s="67">
        <v>0</v>
      </c>
      <c r="Q97" s="67">
        <v>0</v>
      </c>
      <c r="R97" s="68">
        <v>0</v>
      </c>
      <c r="S97" s="68">
        <v>0</v>
      </c>
      <c r="T97" s="69">
        <v>0</v>
      </c>
      <c r="U97" s="69">
        <v>0</v>
      </c>
      <c r="V97" s="68">
        <v>0</v>
      </c>
      <c r="W97" s="68">
        <v>0</v>
      </c>
      <c r="X97" s="69">
        <v>0</v>
      </c>
      <c r="Y97" s="69">
        <v>0</v>
      </c>
      <c r="Z97" s="68">
        <v>0</v>
      </c>
      <c r="AA97" s="68">
        <v>0</v>
      </c>
      <c r="AB97" s="69">
        <v>0</v>
      </c>
      <c r="AC97" s="69">
        <v>0</v>
      </c>
      <c r="AD97" s="68">
        <v>0</v>
      </c>
      <c r="AE97" s="68">
        <v>0</v>
      </c>
      <c r="AF97" s="69">
        <v>0</v>
      </c>
      <c r="AG97" s="69">
        <v>0</v>
      </c>
      <c r="AH97" s="68">
        <v>0</v>
      </c>
      <c r="AI97" s="68">
        <v>0</v>
      </c>
      <c r="AJ97" s="69">
        <v>0</v>
      </c>
      <c r="AK97" s="69">
        <v>0</v>
      </c>
      <c r="AL97" s="68">
        <v>0</v>
      </c>
      <c r="AM97" s="68">
        <v>0</v>
      </c>
      <c r="AN97" s="66">
        <f>VLOOKUP($A97,Instr_2024_A!$A$8:$R$131,Instr_2024_A!$M$6,FALSE)*IF(VLOOKUP($A97,Instr_2024_A!$A$8:$R$131,Instr_2024_A!$O$6,FALSE)="EUR",1,IF(VLOOKUP($A97,Instr_2024_A!$A$8:$R$131,Instr_2024_A!$O$6,FALSE)="GBP",1/Instr_2024_A!$M$126,IF(VLOOKUP($A97,Instr_2024_A!$A$8:$R$131,Instr_2024_A!$O$6,FALSE)="USD",1/Instr_2024_A!$M$127,0)))</f>
        <v>0.80831927710843376</v>
      </c>
      <c r="AO97" s="66">
        <f>VLOOKUP($A97,Instr_2024_A!$A$8:$R$131,Instr_2024_A!$N$6,FALSE)*IF(VLOOKUP($A97,Instr_2024_A!$A$8:$R$131,Instr_2024_A!$O$6,FALSE)="EUR",1,IF(VLOOKUP($A97,Instr_2024_A!$A$8:$R$131,Instr_2024_A!$O$6,FALSE)="GBP",1/Instr_2024_A!$N$126,IF(VLOOKUP($A97,Instr_2024_A!$A$8:$R$131,Instr_2024_A!$O$6,FALSE)="USD",1/Instr_2024_A!$N$127,0)))</f>
        <v>0.79676024096385545</v>
      </c>
    </row>
    <row r="98" spans="1:41" ht="15" customHeight="1" x14ac:dyDescent="0.25">
      <c r="A98" s="63" t="s">
        <v>237</v>
      </c>
      <c r="B98" s="64">
        <v>0</v>
      </c>
      <c r="C98" s="64">
        <v>0</v>
      </c>
      <c r="D98" s="64">
        <v>0</v>
      </c>
      <c r="E98" s="64">
        <v>0</v>
      </c>
      <c r="F98" s="64">
        <v>0</v>
      </c>
      <c r="G98" s="64">
        <v>0</v>
      </c>
      <c r="H98" s="64">
        <v>0</v>
      </c>
      <c r="I98" s="64">
        <v>0</v>
      </c>
      <c r="J98" s="64">
        <v>0</v>
      </c>
      <c r="K98" s="64">
        <v>0</v>
      </c>
      <c r="L98" s="65">
        <v>0</v>
      </c>
      <c r="M98" s="65">
        <v>0</v>
      </c>
      <c r="N98" s="66">
        <v>0</v>
      </c>
      <c r="O98" s="66">
        <v>0</v>
      </c>
      <c r="P98" s="67">
        <v>0</v>
      </c>
      <c r="Q98" s="67">
        <v>0</v>
      </c>
      <c r="R98" s="68">
        <v>0</v>
      </c>
      <c r="S98" s="68">
        <v>0</v>
      </c>
      <c r="T98" s="69">
        <v>0</v>
      </c>
      <c r="U98" s="69">
        <v>0</v>
      </c>
      <c r="V98" s="68">
        <v>0</v>
      </c>
      <c r="W98" s="68">
        <v>0</v>
      </c>
      <c r="X98" s="69">
        <v>0</v>
      </c>
      <c r="Y98" s="69">
        <v>0</v>
      </c>
      <c r="Z98" s="68">
        <v>0</v>
      </c>
      <c r="AA98" s="68">
        <v>0</v>
      </c>
      <c r="AB98" s="69">
        <v>0</v>
      </c>
      <c r="AC98" s="69">
        <v>0</v>
      </c>
      <c r="AD98" s="68">
        <v>0</v>
      </c>
      <c r="AE98" s="68">
        <v>0</v>
      </c>
      <c r="AF98" s="69">
        <v>0</v>
      </c>
      <c r="AG98" s="69">
        <v>0</v>
      </c>
      <c r="AH98" s="68">
        <v>0</v>
      </c>
      <c r="AI98" s="68">
        <v>0</v>
      </c>
      <c r="AJ98" s="69">
        <v>0</v>
      </c>
      <c r="AK98" s="69">
        <v>0</v>
      </c>
      <c r="AL98" s="68">
        <v>0</v>
      </c>
      <c r="AM98" s="68">
        <v>0</v>
      </c>
      <c r="AN98" s="66">
        <f>VLOOKUP($A98,Instr_2024_A!$A$8:$R$131,Instr_2024_A!$M$6,FALSE)*IF(VLOOKUP($A98,Instr_2024_A!$A$8:$R$131,Instr_2024_A!$O$6,FALSE)="EUR",1,IF(VLOOKUP($A98,Instr_2024_A!$A$8:$R$131,Instr_2024_A!$O$6,FALSE)="GBP",1/Instr_2024_A!$M$126,IF(VLOOKUP($A98,Instr_2024_A!$A$8:$R$131,Instr_2024_A!$O$6,FALSE)="USD",1/Instr_2024_A!$M$127,0)))</f>
        <v>0.647189156626506</v>
      </c>
      <c r="AO98" s="66">
        <f>VLOOKUP($A98,Instr_2024_A!$A$8:$R$131,Instr_2024_A!$N$6,FALSE)*IF(VLOOKUP($A98,Instr_2024_A!$A$8:$R$131,Instr_2024_A!$O$6,FALSE)="EUR",1,IF(VLOOKUP($A98,Instr_2024_A!$A$8:$R$131,Instr_2024_A!$O$6,FALSE)="GBP",1/Instr_2024_A!$N$126,IF(VLOOKUP($A98,Instr_2024_A!$A$8:$R$131,Instr_2024_A!$O$6,FALSE)="USD",1/Instr_2024_A!$N$127,0)))</f>
        <v>0.63337710843373507</v>
      </c>
    </row>
    <row r="99" spans="1:41" ht="15" customHeight="1" x14ac:dyDescent="0.25">
      <c r="A99" s="63" t="s">
        <v>238</v>
      </c>
      <c r="B99" s="64">
        <v>0</v>
      </c>
      <c r="C99" s="64">
        <v>0</v>
      </c>
      <c r="D99" s="64">
        <v>0</v>
      </c>
      <c r="E99" s="64">
        <v>0</v>
      </c>
      <c r="F99" s="64">
        <v>0</v>
      </c>
      <c r="G99" s="64">
        <v>0</v>
      </c>
      <c r="H99" s="64">
        <v>0</v>
      </c>
      <c r="I99" s="64">
        <v>0</v>
      </c>
      <c r="J99" s="64">
        <v>0</v>
      </c>
      <c r="K99" s="64">
        <v>0</v>
      </c>
      <c r="L99" s="65">
        <v>0</v>
      </c>
      <c r="M99" s="65">
        <v>0</v>
      </c>
      <c r="N99" s="66">
        <v>0</v>
      </c>
      <c r="O99" s="66">
        <v>0</v>
      </c>
      <c r="P99" s="67">
        <v>0</v>
      </c>
      <c r="Q99" s="67">
        <v>0</v>
      </c>
      <c r="R99" s="68">
        <v>0</v>
      </c>
      <c r="S99" s="68">
        <v>0</v>
      </c>
      <c r="T99" s="69">
        <v>0</v>
      </c>
      <c r="U99" s="69">
        <v>0</v>
      </c>
      <c r="V99" s="68">
        <v>0</v>
      </c>
      <c r="W99" s="68">
        <v>0</v>
      </c>
      <c r="X99" s="69">
        <v>0</v>
      </c>
      <c r="Y99" s="69">
        <v>0</v>
      </c>
      <c r="Z99" s="68">
        <v>0</v>
      </c>
      <c r="AA99" s="68">
        <v>0</v>
      </c>
      <c r="AB99" s="69">
        <v>0</v>
      </c>
      <c r="AC99" s="69">
        <v>0</v>
      </c>
      <c r="AD99" s="68">
        <v>0</v>
      </c>
      <c r="AE99" s="68">
        <v>0</v>
      </c>
      <c r="AF99" s="69">
        <v>0</v>
      </c>
      <c r="AG99" s="69">
        <v>0</v>
      </c>
      <c r="AH99" s="68">
        <v>0</v>
      </c>
      <c r="AI99" s="68">
        <v>0</v>
      </c>
      <c r="AJ99" s="69">
        <v>0</v>
      </c>
      <c r="AK99" s="69">
        <v>0</v>
      </c>
      <c r="AL99" s="68">
        <v>0</v>
      </c>
      <c r="AM99" s="68">
        <v>0</v>
      </c>
      <c r="AN99" s="66">
        <f>VLOOKUP($A99,Instr_2024_A!$A$8:$R$131,Instr_2024_A!$M$6,FALSE)*IF(VLOOKUP($A99,Instr_2024_A!$A$8:$R$131,Instr_2024_A!$O$6,FALSE)="EUR",1,IF(VLOOKUP($A99,Instr_2024_A!$A$8:$R$131,Instr_2024_A!$O$6,FALSE)="GBP",1/Instr_2024_A!$M$126,IF(VLOOKUP($A99,Instr_2024_A!$A$8:$R$131,Instr_2024_A!$O$6,FALSE)="USD",1/Instr_2024_A!$M$127,0)))</f>
        <v>0.51868433734939767</v>
      </c>
      <c r="AO99" s="66">
        <f>VLOOKUP($A99,Instr_2024_A!$A$8:$R$131,Instr_2024_A!$N$6,FALSE)*IF(VLOOKUP($A99,Instr_2024_A!$A$8:$R$131,Instr_2024_A!$O$6,FALSE)="EUR",1,IF(VLOOKUP($A99,Instr_2024_A!$A$8:$R$131,Instr_2024_A!$O$6,FALSE)="GBP",1/Instr_2024_A!$N$126,IF(VLOOKUP($A99,Instr_2024_A!$A$8:$R$131,Instr_2024_A!$O$6,FALSE)="USD",1/Instr_2024_A!$N$127,0)))</f>
        <v>0.503987951807229</v>
      </c>
    </row>
    <row r="100" spans="1:41" ht="15" customHeight="1" x14ac:dyDescent="0.25">
      <c r="A100" s="63" t="s">
        <v>239</v>
      </c>
      <c r="B100" s="64">
        <v>0</v>
      </c>
      <c r="C100" s="64">
        <v>0</v>
      </c>
      <c r="D100" s="64">
        <v>0</v>
      </c>
      <c r="E100" s="64">
        <v>0</v>
      </c>
      <c r="F100" s="64">
        <v>0</v>
      </c>
      <c r="G100" s="64">
        <v>0</v>
      </c>
      <c r="H100" s="64">
        <v>0</v>
      </c>
      <c r="I100" s="64">
        <v>0</v>
      </c>
      <c r="J100" s="64">
        <v>0</v>
      </c>
      <c r="K100" s="64">
        <v>0</v>
      </c>
      <c r="L100" s="65">
        <v>0</v>
      </c>
      <c r="M100" s="65">
        <v>0</v>
      </c>
      <c r="N100" s="66">
        <v>0</v>
      </c>
      <c r="O100" s="66">
        <v>0</v>
      </c>
      <c r="P100" s="67">
        <v>0</v>
      </c>
      <c r="Q100" s="67">
        <v>0</v>
      </c>
      <c r="R100" s="68">
        <v>0</v>
      </c>
      <c r="S100" s="68">
        <v>0</v>
      </c>
      <c r="T100" s="69">
        <v>0</v>
      </c>
      <c r="U100" s="69">
        <v>0</v>
      </c>
      <c r="V100" s="68">
        <v>0</v>
      </c>
      <c r="W100" s="68">
        <v>0</v>
      </c>
      <c r="X100" s="69">
        <v>0</v>
      </c>
      <c r="Y100" s="69">
        <v>0</v>
      </c>
      <c r="Z100" s="68">
        <v>0</v>
      </c>
      <c r="AA100" s="68">
        <v>0</v>
      </c>
      <c r="AB100" s="69">
        <v>0</v>
      </c>
      <c r="AC100" s="69">
        <v>0</v>
      </c>
      <c r="AD100" s="68">
        <v>0</v>
      </c>
      <c r="AE100" s="68">
        <v>0</v>
      </c>
      <c r="AF100" s="69">
        <v>0</v>
      </c>
      <c r="AG100" s="69">
        <v>0</v>
      </c>
      <c r="AH100" s="68">
        <v>0</v>
      </c>
      <c r="AI100" s="68">
        <v>0</v>
      </c>
      <c r="AJ100" s="69">
        <v>0</v>
      </c>
      <c r="AK100" s="69">
        <v>0</v>
      </c>
      <c r="AL100" s="68">
        <v>0</v>
      </c>
      <c r="AM100" s="68">
        <v>0</v>
      </c>
      <c r="AN100" s="66">
        <f>VLOOKUP($A100,Instr_2024_A!$A$8:$R$131,Instr_2024_A!$M$6,FALSE)*IF(VLOOKUP($A100,Instr_2024_A!$A$8:$R$131,Instr_2024_A!$O$6,FALSE)="EUR",1,IF(VLOOKUP($A100,Instr_2024_A!$A$8:$R$131,Instr_2024_A!$O$6,FALSE)="GBP",1/Instr_2024_A!$M$126,IF(VLOOKUP($A100,Instr_2024_A!$A$8:$R$131,Instr_2024_A!$O$6,FALSE)="USD",1/Instr_2024_A!$M$127,0)))</f>
        <v>0.42095060240963861</v>
      </c>
      <c r="AO100" s="66">
        <f>VLOOKUP($A100,Instr_2024_A!$A$8:$R$131,Instr_2024_A!$N$6,FALSE)*IF(VLOOKUP($A100,Instr_2024_A!$A$8:$R$131,Instr_2024_A!$O$6,FALSE)="EUR",1,IF(VLOOKUP($A100,Instr_2024_A!$A$8:$R$131,Instr_2024_A!$O$6,FALSE)="GBP",1/Instr_2024_A!$N$126,IF(VLOOKUP($A100,Instr_2024_A!$A$8:$R$131,Instr_2024_A!$O$6,FALSE)="USD",1/Instr_2024_A!$N$127,0)))</f>
        <v>0.40609397590361451</v>
      </c>
    </row>
    <row r="101" spans="1:41" ht="15" customHeight="1" x14ac:dyDescent="0.25">
      <c r="A101" s="63" t="s">
        <v>240</v>
      </c>
      <c r="B101" s="64">
        <v>0</v>
      </c>
      <c r="C101" s="64">
        <v>0</v>
      </c>
      <c r="D101" s="64">
        <v>0</v>
      </c>
      <c r="E101" s="64">
        <v>0</v>
      </c>
      <c r="F101" s="64">
        <v>0</v>
      </c>
      <c r="G101" s="64">
        <v>0</v>
      </c>
      <c r="H101" s="64">
        <v>0</v>
      </c>
      <c r="I101" s="64">
        <v>0</v>
      </c>
      <c r="J101" s="64">
        <v>0</v>
      </c>
      <c r="K101" s="64">
        <v>0</v>
      </c>
      <c r="L101" s="65">
        <v>0</v>
      </c>
      <c r="M101" s="65">
        <v>0</v>
      </c>
      <c r="N101" s="66">
        <v>0</v>
      </c>
      <c r="O101" s="66">
        <v>0</v>
      </c>
      <c r="P101" s="67">
        <v>0</v>
      </c>
      <c r="Q101" s="67">
        <v>0</v>
      </c>
      <c r="R101" s="68">
        <v>0</v>
      </c>
      <c r="S101" s="68">
        <v>0</v>
      </c>
      <c r="T101" s="69">
        <v>0</v>
      </c>
      <c r="U101" s="69">
        <v>0</v>
      </c>
      <c r="V101" s="68">
        <v>0</v>
      </c>
      <c r="W101" s="68">
        <v>0</v>
      </c>
      <c r="X101" s="69">
        <v>0</v>
      </c>
      <c r="Y101" s="69">
        <v>0</v>
      </c>
      <c r="Z101" s="68">
        <v>0</v>
      </c>
      <c r="AA101" s="68">
        <v>0</v>
      </c>
      <c r="AB101" s="69">
        <v>0</v>
      </c>
      <c r="AC101" s="69">
        <v>0</v>
      </c>
      <c r="AD101" s="68">
        <v>0</v>
      </c>
      <c r="AE101" s="68">
        <v>0</v>
      </c>
      <c r="AF101" s="69">
        <v>0</v>
      </c>
      <c r="AG101" s="69">
        <v>0</v>
      </c>
      <c r="AH101" s="68">
        <v>0</v>
      </c>
      <c r="AI101" s="68">
        <v>0</v>
      </c>
      <c r="AJ101" s="69">
        <v>0</v>
      </c>
      <c r="AK101" s="69">
        <v>0</v>
      </c>
      <c r="AL101" s="68">
        <v>0</v>
      </c>
      <c r="AM101" s="68">
        <v>0</v>
      </c>
      <c r="AN101" s="66">
        <f>VLOOKUP($A101,Instr_2024_A!$A$8:$R$131,Instr_2024_A!$M$6,FALSE)*IF(VLOOKUP($A101,Instr_2024_A!$A$8:$R$131,Instr_2024_A!$O$6,FALSE)="EUR",1,IF(VLOOKUP($A101,Instr_2024_A!$A$8:$R$131,Instr_2024_A!$O$6,FALSE)="GBP",1/Instr_2024_A!$M$126,IF(VLOOKUP($A101,Instr_2024_A!$A$8:$R$131,Instr_2024_A!$O$6,FALSE)="USD",1/Instr_2024_A!$M$127,0)))</f>
        <v>0.34744819277108441</v>
      </c>
      <c r="AO101" s="66">
        <f>VLOOKUP($A101,Instr_2024_A!$A$8:$R$131,Instr_2024_A!$N$6,FALSE)*IF(VLOOKUP($A101,Instr_2024_A!$A$8:$R$131,Instr_2024_A!$O$6,FALSE)="EUR",1,IF(VLOOKUP($A101,Instr_2024_A!$A$8:$R$131,Instr_2024_A!$O$6,FALSE)="GBP",1/Instr_2024_A!$N$126,IF(VLOOKUP($A101,Instr_2024_A!$A$8:$R$131,Instr_2024_A!$O$6,FALSE)="USD",1/Instr_2024_A!$N$127,0)))</f>
        <v>0.33277710843373492</v>
      </c>
    </row>
    <row r="102" spans="1:41" ht="15" customHeight="1" x14ac:dyDescent="0.25">
      <c r="A102" s="63" t="s">
        <v>241</v>
      </c>
      <c r="B102" s="64">
        <v>0</v>
      </c>
      <c r="C102" s="64">
        <v>0</v>
      </c>
      <c r="D102" s="64">
        <v>0</v>
      </c>
      <c r="E102" s="64">
        <v>0</v>
      </c>
      <c r="F102" s="64">
        <v>0</v>
      </c>
      <c r="G102" s="64">
        <v>0</v>
      </c>
      <c r="H102" s="64">
        <v>0</v>
      </c>
      <c r="I102" s="64">
        <v>0</v>
      </c>
      <c r="J102" s="64">
        <v>0</v>
      </c>
      <c r="K102" s="64">
        <v>0</v>
      </c>
      <c r="L102" s="65">
        <v>0</v>
      </c>
      <c r="M102" s="65">
        <v>0</v>
      </c>
      <c r="N102" s="66">
        <v>0</v>
      </c>
      <c r="O102" s="66">
        <v>0</v>
      </c>
      <c r="P102" s="67">
        <v>0</v>
      </c>
      <c r="Q102" s="67">
        <v>0</v>
      </c>
      <c r="R102" s="68">
        <v>0</v>
      </c>
      <c r="S102" s="68">
        <v>0</v>
      </c>
      <c r="T102" s="69">
        <v>0</v>
      </c>
      <c r="U102" s="69">
        <v>0</v>
      </c>
      <c r="V102" s="68">
        <v>0</v>
      </c>
      <c r="W102" s="68">
        <v>0</v>
      </c>
      <c r="X102" s="69">
        <v>0</v>
      </c>
      <c r="Y102" s="69">
        <v>0</v>
      </c>
      <c r="Z102" s="68">
        <v>0</v>
      </c>
      <c r="AA102" s="68">
        <v>0</v>
      </c>
      <c r="AB102" s="69">
        <v>0</v>
      </c>
      <c r="AC102" s="69">
        <v>0</v>
      </c>
      <c r="AD102" s="68">
        <v>0</v>
      </c>
      <c r="AE102" s="68">
        <v>0</v>
      </c>
      <c r="AF102" s="69">
        <v>0</v>
      </c>
      <c r="AG102" s="69">
        <v>0</v>
      </c>
      <c r="AH102" s="68">
        <v>0</v>
      </c>
      <c r="AI102" s="68">
        <v>0</v>
      </c>
      <c r="AJ102" s="69">
        <v>0</v>
      </c>
      <c r="AK102" s="69">
        <v>0</v>
      </c>
      <c r="AL102" s="68">
        <v>0</v>
      </c>
      <c r="AM102" s="68">
        <v>0</v>
      </c>
      <c r="AN102" s="66">
        <f>VLOOKUP($A102,Instr_2024_A!$A$8:$R$131,Instr_2024_A!$M$6,FALSE)*IF(VLOOKUP($A102,Instr_2024_A!$A$8:$R$131,Instr_2024_A!$O$6,FALSE)="EUR",1,IF(VLOOKUP($A102,Instr_2024_A!$A$8:$R$131,Instr_2024_A!$O$6,FALSE)="GBP",1/Instr_2024_A!$M$126,IF(VLOOKUP($A102,Instr_2024_A!$A$8:$R$131,Instr_2024_A!$O$6,FALSE)="USD",1/Instr_2024_A!$M$127,0)))</f>
        <v>0.25172409638554222</v>
      </c>
      <c r="AO102" s="66">
        <f>VLOOKUP($A102,Instr_2024_A!$A$8:$R$131,Instr_2024_A!$N$6,FALSE)*IF(VLOOKUP($A102,Instr_2024_A!$A$8:$R$131,Instr_2024_A!$O$6,FALSE)="EUR",1,IF(VLOOKUP($A102,Instr_2024_A!$A$8:$R$131,Instr_2024_A!$O$6,FALSE)="GBP",1/Instr_2024_A!$N$126,IF(VLOOKUP($A102,Instr_2024_A!$A$8:$R$131,Instr_2024_A!$O$6,FALSE)="USD",1/Instr_2024_A!$N$127,0)))</f>
        <v>0.237621686746988</v>
      </c>
    </row>
    <row r="103" spans="1:41" ht="15" customHeight="1" x14ac:dyDescent="0.25">
      <c r="A103" s="63" t="s">
        <v>242</v>
      </c>
      <c r="B103" s="64">
        <v>0</v>
      </c>
      <c r="C103" s="64">
        <v>0</v>
      </c>
      <c r="D103" s="64">
        <v>0</v>
      </c>
      <c r="E103" s="64">
        <v>0</v>
      </c>
      <c r="F103" s="64">
        <v>0</v>
      </c>
      <c r="G103" s="64">
        <v>0</v>
      </c>
      <c r="H103" s="64">
        <v>0</v>
      </c>
      <c r="I103" s="64">
        <v>0</v>
      </c>
      <c r="J103" s="64">
        <v>0</v>
      </c>
      <c r="K103" s="64">
        <v>0</v>
      </c>
      <c r="L103" s="65">
        <v>0</v>
      </c>
      <c r="M103" s="65">
        <v>0</v>
      </c>
      <c r="N103" s="66">
        <v>0</v>
      </c>
      <c r="O103" s="66">
        <v>0</v>
      </c>
      <c r="P103" s="67">
        <v>0</v>
      </c>
      <c r="Q103" s="67">
        <v>0</v>
      </c>
      <c r="R103" s="68">
        <v>0</v>
      </c>
      <c r="S103" s="68">
        <v>0</v>
      </c>
      <c r="T103" s="69">
        <v>0</v>
      </c>
      <c r="U103" s="69">
        <v>0</v>
      </c>
      <c r="V103" s="68">
        <v>0</v>
      </c>
      <c r="W103" s="68">
        <v>0</v>
      </c>
      <c r="X103" s="69">
        <v>0</v>
      </c>
      <c r="Y103" s="69">
        <v>0</v>
      </c>
      <c r="Z103" s="68">
        <v>0</v>
      </c>
      <c r="AA103" s="68">
        <v>0</v>
      </c>
      <c r="AB103" s="69">
        <v>0</v>
      </c>
      <c r="AC103" s="69">
        <v>0</v>
      </c>
      <c r="AD103" s="68">
        <v>0</v>
      </c>
      <c r="AE103" s="68">
        <v>0</v>
      </c>
      <c r="AF103" s="69">
        <v>0</v>
      </c>
      <c r="AG103" s="69">
        <v>0</v>
      </c>
      <c r="AH103" s="68">
        <v>0</v>
      </c>
      <c r="AI103" s="68">
        <v>0</v>
      </c>
      <c r="AJ103" s="69">
        <v>0</v>
      </c>
      <c r="AK103" s="69">
        <v>0</v>
      </c>
      <c r="AL103" s="68">
        <v>0</v>
      </c>
      <c r="AM103" s="68">
        <v>0</v>
      </c>
      <c r="AN103" s="66">
        <f>VLOOKUP($A103,Instr_2024_A!$A$8:$R$131,Instr_2024_A!$M$6,FALSE)*IF(VLOOKUP($A103,Instr_2024_A!$A$8:$R$131,Instr_2024_A!$O$6,FALSE)="EUR",1,IF(VLOOKUP($A103,Instr_2024_A!$A$8:$R$131,Instr_2024_A!$O$6,FALSE)="GBP",1/Instr_2024_A!$M$126,IF(VLOOKUP($A103,Instr_2024_A!$A$8:$R$131,Instr_2024_A!$O$6,FALSE)="USD",1/Instr_2024_A!$M$127,0)))</f>
        <v>0.18729156626506027</v>
      </c>
      <c r="AO103" s="66">
        <f>VLOOKUP($A103,Instr_2024_A!$A$8:$R$131,Instr_2024_A!$N$6,FALSE)*IF(VLOOKUP($A103,Instr_2024_A!$A$8:$R$131,Instr_2024_A!$O$6,FALSE)="EUR",1,IF(VLOOKUP($A103,Instr_2024_A!$A$8:$R$131,Instr_2024_A!$O$6,FALSE)="GBP",1/Instr_2024_A!$N$126,IF(VLOOKUP($A103,Instr_2024_A!$A$8:$R$131,Instr_2024_A!$O$6,FALSE)="USD",1/Instr_2024_A!$N$127,0)))</f>
        <v>0.17424457831325302</v>
      </c>
    </row>
    <row r="104" spans="1:41" ht="15" customHeight="1" x14ac:dyDescent="0.25">
      <c r="A104" s="63" t="s">
        <v>243</v>
      </c>
      <c r="B104" s="64">
        <v>0</v>
      </c>
      <c r="C104" s="64">
        <v>0</v>
      </c>
      <c r="D104" s="64">
        <v>0</v>
      </c>
      <c r="E104" s="64">
        <v>0</v>
      </c>
      <c r="F104" s="64">
        <v>0</v>
      </c>
      <c r="G104" s="64">
        <v>0</v>
      </c>
      <c r="H104" s="64">
        <v>0</v>
      </c>
      <c r="I104" s="64">
        <v>0</v>
      </c>
      <c r="J104" s="64">
        <v>0</v>
      </c>
      <c r="K104" s="64">
        <v>0</v>
      </c>
      <c r="L104" s="65">
        <v>0</v>
      </c>
      <c r="M104" s="65">
        <v>0</v>
      </c>
      <c r="N104" s="66">
        <v>0</v>
      </c>
      <c r="O104" s="66">
        <v>0</v>
      </c>
      <c r="P104" s="67">
        <v>0</v>
      </c>
      <c r="Q104" s="67">
        <v>0</v>
      </c>
      <c r="R104" s="68">
        <v>0</v>
      </c>
      <c r="S104" s="68">
        <v>0</v>
      </c>
      <c r="T104" s="69">
        <v>0</v>
      </c>
      <c r="U104" s="69">
        <v>0</v>
      </c>
      <c r="V104" s="68">
        <v>0</v>
      </c>
      <c r="W104" s="68">
        <v>0</v>
      </c>
      <c r="X104" s="69">
        <v>0</v>
      </c>
      <c r="Y104" s="69">
        <v>0</v>
      </c>
      <c r="Z104" s="68">
        <v>0</v>
      </c>
      <c r="AA104" s="68">
        <v>0</v>
      </c>
      <c r="AB104" s="69">
        <v>0</v>
      </c>
      <c r="AC104" s="69">
        <v>0</v>
      </c>
      <c r="AD104" s="68">
        <v>0</v>
      </c>
      <c r="AE104" s="68">
        <v>0</v>
      </c>
      <c r="AF104" s="69">
        <v>0</v>
      </c>
      <c r="AG104" s="69">
        <v>0</v>
      </c>
      <c r="AH104" s="68">
        <v>0</v>
      </c>
      <c r="AI104" s="68">
        <v>0</v>
      </c>
      <c r="AJ104" s="69">
        <v>0</v>
      </c>
      <c r="AK104" s="69">
        <v>0</v>
      </c>
      <c r="AL104" s="68">
        <v>0</v>
      </c>
      <c r="AM104" s="68">
        <v>0</v>
      </c>
      <c r="AN104" s="66">
        <f>VLOOKUP($A104,Instr_2024_A!$A$8:$R$131,Instr_2024_A!$M$6,FALSE)*IF(VLOOKUP($A104,Instr_2024_A!$A$8:$R$131,Instr_2024_A!$O$6,FALSE)="EUR",1,IF(VLOOKUP($A104,Instr_2024_A!$A$8:$R$131,Instr_2024_A!$O$6,FALSE)="GBP",1/Instr_2024_A!$M$126,IF(VLOOKUP($A104,Instr_2024_A!$A$8:$R$131,Instr_2024_A!$O$6,FALSE)="USD",1/Instr_2024_A!$M$127,0)))</f>
        <v>0.13763253012048193</v>
      </c>
      <c r="AO104" s="66">
        <f>VLOOKUP($A104,Instr_2024_A!$A$8:$R$131,Instr_2024_A!$N$6,FALSE)*IF(VLOOKUP($A104,Instr_2024_A!$A$8:$R$131,Instr_2024_A!$O$6,FALSE)="EUR",1,IF(VLOOKUP($A104,Instr_2024_A!$A$8:$R$131,Instr_2024_A!$O$6,FALSE)="GBP",1/Instr_2024_A!$N$126,IF(VLOOKUP($A104,Instr_2024_A!$A$8:$R$131,Instr_2024_A!$O$6,FALSE)="USD",1/Instr_2024_A!$N$127,0)))</f>
        <v>0.12692771084337351</v>
      </c>
    </row>
    <row r="105" spans="1:41" ht="15" customHeight="1" x14ac:dyDescent="0.25">
      <c r="A105" s="63" t="s">
        <v>188</v>
      </c>
      <c r="B105" s="64">
        <v>0</v>
      </c>
      <c r="C105" s="64">
        <v>0</v>
      </c>
      <c r="D105" s="64">
        <v>0</v>
      </c>
      <c r="E105" s="64">
        <v>0</v>
      </c>
      <c r="F105" s="64">
        <v>0</v>
      </c>
      <c r="G105" s="64">
        <v>0</v>
      </c>
      <c r="H105" s="64">
        <v>0</v>
      </c>
      <c r="I105" s="64">
        <v>0</v>
      </c>
      <c r="J105" s="64">
        <v>0</v>
      </c>
      <c r="K105" s="64">
        <v>0</v>
      </c>
      <c r="L105" s="65">
        <v>0</v>
      </c>
      <c r="M105" s="65">
        <v>0</v>
      </c>
      <c r="N105" s="66">
        <v>0</v>
      </c>
      <c r="O105" s="66">
        <v>0</v>
      </c>
      <c r="P105" s="67">
        <v>0</v>
      </c>
      <c r="Q105" s="67">
        <v>0</v>
      </c>
      <c r="R105" s="68">
        <v>0</v>
      </c>
      <c r="S105" s="68">
        <v>0</v>
      </c>
      <c r="T105" s="69">
        <v>0</v>
      </c>
      <c r="U105" s="69">
        <v>0</v>
      </c>
      <c r="V105" s="68">
        <v>0</v>
      </c>
      <c r="W105" s="68">
        <v>0</v>
      </c>
      <c r="X105" s="69">
        <v>0</v>
      </c>
      <c r="Y105" s="69">
        <v>0</v>
      </c>
      <c r="Z105" s="68">
        <v>0</v>
      </c>
      <c r="AA105" s="68">
        <v>0</v>
      </c>
      <c r="AB105" s="69">
        <v>0</v>
      </c>
      <c r="AC105" s="69">
        <v>0</v>
      </c>
      <c r="AD105" s="68">
        <v>0</v>
      </c>
      <c r="AE105" s="68">
        <v>0</v>
      </c>
      <c r="AF105" s="69">
        <v>0</v>
      </c>
      <c r="AG105" s="69">
        <v>0</v>
      </c>
      <c r="AH105" s="68">
        <v>0</v>
      </c>
      <c r="AI105" s="68">
        <v>0</v>
      </c>
      <c r="AJ105" s="69">
        <v>0</v>
      </c>
      <c r="AK105" s="69">
        <v>0</v>
      </c>
      <c r="AL105" s="68">
        <v>0</v>
      </c>
      <c r="AM105" s="68">
        <v>0</v>
      </c>
      <c r="AN105" s="66">
        <f>VLOOKUP($A105,Instr_2024_A!$A$8:$R$131,Instr_2024_A!$M$6,FALSE)*IF(VLOOKUP($A105,Instr_2024_A!$A$8:$R$131,Instr_2024_A!$O$6,FALSE)="EUR",1,IF(VLOOKUP($A105,Instr_2024_A!$A$8:$R$131,Instr_2024_A!$O$6,FALSE)="GBP",1/Instr_2024_A!$M$126,IF(VLOOKUP($A105,Instr_2024_A!$A$8:$R$131,Instr_2024_A!$O$6,FALSE)="USD",1/Instr_2024_A!$M$127,0)))</f>
        <v>0.94622499999999987</v>
      </c>
      <c r="AO105" s="66">
        <f>VLOOKUP($A105,Instr_2024_A!$A$8:$R$131,Instr_2024_A!$N$6,FALSE)*IF(VLOOKUP($A105,Instr_2024_A!$A$8:$R$131,Instr_2024_A!$O$6,FALSE)="EUR",1,IF(VLOOKUP($A105,Instr_2024_A!$A$8:$R$131,Instr_2024_A!$O$6,FALSE)="GBP",1/Instr_2024_A!$N$126,IF(VLOOKUP($A105,Instr_2024_A!$A$8:$R$131,Instr_2024_A!$O$6,FALSE)="USD",1/Instr_2024_A!$N$127,0)))</f>
        <v>0</v>
      </c>
    </row>
    <row r="106" spans="1:41" ht="15" customHeight="1" x14ac:dyDescent="0.25">
      <c r="A106" s="63" t="s">
        <v>244</v>
      </c>
      <c r="B106" s="64">
        <v>0</v>
      </c>
      <c r="C106" s="64">
        <v>0</v>
      </c>
      <c r="D106" s="64">
        <v>0</v>
      </c>
      <c r="E106" s="64">
        <v>0</v>
      </c>
      <c r="F106" s="64">
        <v>0</v>
      </c>
      <c r="G106" s="64">
        <v>0</v>
      </c>
      <c r="H106" s="64">
        <v>0</v>
      </c>
      <c r="I106" s="64">
        <v>0</v>
      </c>
      <c r="J106" s="64">
        <v>0</v>
      </c>
      <c r="K106" s="64">
        <v>0</v>
      </c>
      <c r="L106" s="65">
        <v>0</v>
      </c>
      <c r="M106" s="65">
        <v>0</v>
      </c>
      <c r="N106" s="66">
        <v>0</v>
      </c>
      <c r="O106" s="66">
        <v>0</v>
      </c>
      <c r="P106" s="67">
        <v>0</v>
      </c>
      <c r="Q106" s="67">
        <v>0</v>
      </c>
      <c r="R106" s="68">
        <v>0</v>
      </c>
      <c r="S106" s="68">
        <v>0</v>
      </c>
      <c r="T106" s="69">
        <v>0</v>
      </c>
      <c r="U106" s="69">
        <v>0</v>
      </c>
      <c r="V106" s="68">
        <v>0</v>
      </c>
      <c r="W106" s="68">
        <v>0</v>
      </c>
      <c r="X106" s="69">
        <v>0</v>
      </c>
      <c r="Y106" s="69">
        <v>0</v>
      </c>
      <c r="Z106" s="68">
        <v>0</v>
      </c>
      <c r="AA106" s="68">
        <v>0</v>
      </c>
      <c r="AB106" s="69">
        <v>0</v>
      </c>
      <c r="AC106" s="69">
        <v>0</v>
      </c>
      <c r="AD106" s="68">
        <v>0</v>
      </c>
      <c r="AE106" s="68">
        <v>0</v>
      </c>
      <c r="AF106" s="69">
        <v>0</v>
      </c>
      <c r="AG106" s="69">
        <v>0</v>
      </c>
      <c r="AH106" s="68">
        <v>0</v>
      </c>
      <c r="AI106" s="68">
        <v>0</v>
      </c>
      <c r="AJ106" s="69">
        <v>0</v>
      </c>
      <c r="AK106" s="69">
        <v>0</v>
      </c>
      <c r="AL106" s="68">
        <v>0</v>
      </c>
      <c r="AM106" s="68">
        <v>0</v>
      </c>
      <c r="AN106" s="66">
        <f>VLOOKUP($A106,Instr_2024_A!$A$8:$R$131,Instr_2024_A!$M$6,FALSE)*IF(VLOOKUP($A106,Instr_2024_A!$A$8:$R$131,Instr_2024_A!$O$6,FALSE)="EUR",1,IF(VLOOKUP($A106,Instr_2024_A!$A$8:$R$131,Instr_2024_A!$O$6,FALSE)="GBP",1/Instr_2024_A!$M$126,IF(VLOOKUP($A106,Instr_2024_A!$A$8:$R$131,Instr_2024_A!$O$6,FALSE)="USD",1/Instr_2024_A!$M$127,0)))</f>
        <v>0.92295865384615372</v>
      </c>
      <c r="AO106" s="66">
        <f>VLOOKUP($A106,Instr_2024_A!$A$8:$R$131,Instr_2024_A!$N$6,FALSE)*IF(VLOOKUP($A106,Instr_2024_A!$A$8:$R$131,Instr_2024_A!$O$6,FALSE)="EUR",1,IF(VLOOKUP($A106,Instr_2024_A!$A$8:$R$131,Instr_2024_A!$O$6,FALSE)="GBP",1/Instr_2024_A!$N$126,IF(VLOOKUP($A106,Instr_2024_A!$A$8:$R$131,Instr_2024_A!$O$6,FALSE)="USD",1/Instr_2024_A!$N$127,0)))</f>
        <v>0.91969230769230759</v>
      </c>
    </row>
    <row r="107" spans="1:41" ht="15" customHeight="1" x14ac:dyDescent="0.25">
      <c r="A107" s="63" t="s">
        <v>245</v>
      </c>
      <c r="B107" s="64">
        <v>0</v>
      </c>
      <c r="C107" s="64">
        <v>0</v>
      </c>
      <c r="D107" s="64">
        <v>0</v>
      </c>
      <c r="E107" s="64">
        <v>0</v>
      </c>
      <c r="F107" s="64">
        <v>0</v>
      </c>
      <c r="G107" s="64">
        <v>0</v>
      </c>
      <c r="H107" s="64">
        <v>0</v>
      </c>
      <c r="I107" s="64">
        <v>0</v>
      </c>
      <c r="J107" s="64">
        <v>0</v>
      </c>
      <c r="K107" s="64">
        <v>0</v>
      </c>
      <c r="L107" s="65">
        <v>0</v>
      </c>
      <c r="M107" s="65">
        <v>0</v>
      </c>
      <c r="N107" s="66">
        <v>0</v>
      </c>
      <c r="O107" s="66">
        <v>0</v>
      </c>
      <c r="P107" s="67">
        <v>0</v>
      </c>
      <c r="Q107" s="67">
        <v>0</v>
      </c>
      <c r="R107" s="68">
        <v>0</v>
      </c>
      <c r="S107" s="68">
        <v>0</v>
      </c>
      <c r="T107" s="69">
        <v>0</v>
      </c>
      <c r="U107" s="69">
        <v>0</v>
      </c>
      <c r="V107" s="68">
        <v>0</v>
      </c>
      <c r="W107" s="68">
        <v>0</v>
      </c>
      <c r="X107" s="69">
        <v>0</v>
      </c>
      <c r="Y107" s="69">
        <v>0</v>
      </c>
      <c r="Z107" s="68">
        <v>0</v>
      </c>
      <c r="AA107" s="68">
        <v>0</v>
      </c>
      <c r="AB107" s="69">
        <v>0</v>
      </c>
      <c r="AC107" s="69">
        <v>0</v>
      </c>
      <c r="AD107" s="68">
        <v>0</v>
      </c>
      <c r="AE107" s="68">
        <v>0</v>
      </c>
      <c r="AF107" s="69">
        <v>0</v>
      </c>
      <c r="AG107" s="69">
        <v>0</v>
      </c>
      <c r="AH107" s="68">
        <v>0</v>
      </c>
      <c r="AI107" s="68">
        <v>0</v>
      </c>
      <c r="AJ107" s="69">
        <v>0</v>
      </c>
      <c r="AK107" s="69">
        <v>0</v>
      </c>
      <c r="AL107" s="68">
        <v>0</v>
      </c>
      <c r="AM107" s="68">
        <v>0</v>
      </c>
      <c r="AN107" s="66">
        <f>VLOOKUP($A107,Instr_2024_A!$A$8:$R$131,Instr_2024_A!$M$6,FALSE)*IF(VLOOKUP($A107,Instr_2024_A!$A$8:$R$131,Instr_2024_A!$O$6,FALSE)="EUR",1,IF(VLOOKUP($A107,Instr_2024_A!$A$8:$R$131,Instr_2024_A!$O$6,FALSE)="GBP",1/Instr_2024_A!$M$126,IF(VLOOKUP($A107,Instr_2024_A!$A$8:$R$131,Instr_2024_A!$O$6,FALSE)="USD",1/Instr_2024_A!$M$127,0)))</f>
        <v>0.85325288461538462</v>
      </c>
      <c r="AO107" s="66">
        <f>VLOOKUP($A107,Instr_2024_A!$A$8:$R$131,Instr_2024_A!$N$6,FALSE)*IF(VLOOKUP($A107,Instr_2024_A!$A$8:$R$131,Instr_2024_A!$O$6,FALSE)="EUR",1,IF(VLOOKUP($A107,Instr_2024_A!$A$8:$R$131,Instr_2024_A!$O$6,FALSE)="GBP",1/Instr_2024_A!$N$126,IF(VLOOKUP($A107,Instr_2024_A!$A$8:$R$131,Instr_2024_A!$O$6,FALSE)="USD",1/Instr_2024_A!$N$127,0)))</f>
        <v>0.84421538461538448</v>
      </c>
    </row>
    <row r="108" spans="1:41" ht="15" customHeight="1" x14ac:dyDescent="0.25">
      <c r="A108" s="63" t="s">
        <v>246</v>
      </c>
      <c r="B108" s="64">
        <v>0</v>
      </c>
      <c r="C108" s="64">
        <v>0</v>
      </c>
      <c r="D108" s="64">
        <v>0</v>
      </c>
      <c r="E108" s="64">
        <v>0</v>
      </c>
      <c r="F108" s="64">
        <v>0</v>
      </c>
      <c r="G108" s="64">
        <v>0</v>
      </c>
      <c r="H108" s="64">
        <v>0</v>
      </c>
      <c r="I108" s="64">
        <v>0</v>
      </c>
      <c r="J108" s="64">
        <v>0</v>
      </c>
      <c r="K108" s="64">
        <v>0</v>
      </c>
      <c r="L108" s="65">
        <v>0</v>
      </c>
      <c r="M108" s="65">
        <v>0</v>
      </c>
      <c r="N108" s="66">
        <v>0</v>
      </c>
      <c r="O108" s="66">
        <v>0</v>
      </c>
      <c r="P108" s="67">
        <v>0</v>
      </c>
      <c r="Q108" s="67">
        <v>0</v>
      </c>
      <c r="R108" s="68">
        <v>0</v>
      </c>
      <c r="S108" s="68">
        <v>0</v>
      </c>
      <c r="T108" s="69">
        <v>0</v>
      </c>
      <c r="U108" s="69">
        <v>0</v>
      </c>
      <c r="V108" s="68">
        <v>0</v>
      </c>
      <c r="W108" s="68">
        <v>0</v>
      </c>
      <c r="X108" s="69">
        <v>0</v>
      </c>
      <c r="Y108" s="69">
        <v>0</v>
      </c>
      <c r="Z108" s="68">
        <v>0</v>
      </c>
      <c r="AA108" s="68">
        <v>0</v>
      </c>
      <c r="AB108" s="69">
        <v>0</v>
      </c>
      <c r="AC108" s="69">
        <v>0</v>
      </c>
      <c r="AD108" s="68">
        <v>0</v>
      </c>
      <c r="AE108" s="68">
        <v>0</v>
      </c>
      <c r="AF108" s="69">
        <v>0</v>
      </c>
      <c r="AG108" s="69">
        <v>0</v>
      </c>
      <c r="AH108" s="68">
        <v>0</v>
      </c>
      <c r="AI108" s="68">
        <v>0</v>
      </c>
      <c r="AJ108" s="69">
        <v>0</v>
      </c>
      <c r="AK108" s="69">
        <v>0</v>
      </c>
      <c r="AL108" s="68">
        <v>0</v>
      </c>
      <c r="AM108" s="68">
        <v>0</v>
      </c>
      <c r="AN108" s="66">
        <f>VLOOKUP($A108,Instr_2024_A!$A$8:$R$131,Instr_2024_A!$M$6,FALSE)*IF(VLOOKUP($A108,Instr_2024_A!$A$8:$R$131,Instr_2024_A!$O$6,FALSE)="EUR",1,IF(VLOOKUP($A108,Instr_2024_A!$A$8:$R$131,Instr_2024_A!$O$6,FALSE)="GBP",1/Instr_2024_A!$M$126,IF(VLOOKUP($A108,Instr_2024_A!$A$8:$R$131,Instr_2024_A!$O$6,FALSE)="USD",1/Instr_2024_A!$M$127,0)))</f>
        <v>0.78966923076923068</v>
      </c>
      <c r="AO108" s="66">
        <f>VLOOKUP($A108,Instr_2024_A!$A$8:$R$131,Instr_2024_A!$N$6,FALSE)*IF(VLOOKUP($A108,Instr_2024_A!$A$8:$R$131,Instr_2024_A!$O$6,FALSE)="EUR",1,IF(VLOOKUP($A108,Instr_2024_A!$A$8:$R$131,Instr_2024_A!$O$6,FALSE)="GBP",1/Instr_2024_A!$N$126,IF(VLOOKUP($A108,Instr_2024_A!$A$8:$R$131,Instr_2024_A!$O$6,FALSE)="USD",1/Instr_2024_A!$N$127,0)))</f>
        <v>0.77577307692307684</v>
      </c>
    </row>
    <row r="109" spans="1:41" ht="15" customHeight="1" x14ac:dyDescent="0.25">
      <c r="A109" s="63" t="s">
        <v>247</v>
      </c>
      <c r="B109" s="64">
        <v>0</v>
      </c>
      <c r="C109" s="64">
        <v>0</v>
      </c>
      <c r="D109" s="64">
        <v>0</v>
      </c>
      <c r="E109" s="64">
        <v>0</v>
      </c>
      <c r="F109" s="64">
        <v>0</v>
      </c>
      <c r="G109" s="64">
        <v>0</v>
      </c>
      <c r="H109" s="64">
        <v>0</v>
      </c>
      <c r="I109" s="64">
        <v>0</v>
      </c>
      <c r="J109" s="64">
        <v>0</v>
      </c>
      <c r="K109" s="64">
        <v>0</v>
      </c>
      <c r="L109" s="65">
        <v>0</v>
      </c>
      <c r="M109" s="65">
        <v>0</v>
      </c>
      <c r="N109" s="66">
        <v>0</v>
      </c>
      <c r="O109" s="66">
        <v>0</v>
      </c>
      <c r="P109" s="67">
        <v>0</v>
      </c>
      <c r="Q109" s="67">
        <v>0</v>
      </c>
      <c r="R109" s="68">
        <v>0</v>
      </c>
      <c r="S109" s="68">
        <v>0</v>
      </c>
      <c r="T109" s="69">
        <v>0</v>
      </c>
      <c r="U109" s="69">
        <v>0</v>
      </c>
      <c r="V109" s="68">
        <v>0</v>
      </c>
      <c r="W109" s="68">
        <v>0</v>
      </c>
      <c r="X109" s="69">
        <v>0</v>
      </c>
      <c r="Y109" s="69">
        <v>0</v>
      </c>
      <c r="Z109" s="68">
        <v>0</v>
      </c>
      <c r="AA109" s="68">
        <v>0</v>
      </c>
      <c r="AB109" s="69">
        <v>0</v>
      </c>
      <c r="AC109" s="69">
        <v>0</v>
      </c>
      <c r="AD109" s="68">
        <v>0</v>
      </c>
      <c r="AE109" s="68">
        <v>0</v>
      </c>
      <c r="AF109" s="69">
        <v>0</v>
      </c>
      <c r="AG109" s="69">
        <v>0</v>
      </c>
      <c r="AH109" s="68">
        <v>0</v>
      </c>
      <c r="AI109" s="68">
        <v>0</v>
      </c>
      <c r="AJ109" s="69">
        <v>0</v>
      </c>
      <c r="AK109" s="69">
        <v>0</v>
      </c>
      <c r="AL109" s="68">
        <v>0</v>
      </c>
      <c r="AM109" s="68">
        <v>0</v>
      </c>
      <c r="AN109" s="66">
        <f>VLOOKUP($A109,Instr_2024_A!$A$8:$R$131,Instr_2024_A!$M$6,FALSE)*IF(VLOOKUP($A109,Instr_2024_A!$A$8:$R$131,Instr_2024_A!$O$6,FALSE)="EUR",1,IF(VLOOKUP($A109,Instr_2024_A!$A$8:$R$131,Instr_2024_A!$O$6,FALSE)="GBP",1/Instr_2024_A!$M$126,IF(VLOOKUP($A109,Instr_2024_A!$A$8:$R$131,Instr_2024_A!$O$6,FALSE)="USD",1/Instr_2024_A!$M$127,0)))</f>
        <v>0.72818653846153847</v>
      </c>
      <c r="AO109" s="66">
        <f>VLOOKUP($A109,Instr_2024_A!$A$8:$R$131,Instr_2024_A!$N$6,FALSE)*IF(VLOOKUP($A109,Instr_2024_A!$A$8:$R$131,Instr_2024_A!$O$6,FALSE)="EUR",1,IF(VLOOKUP($A109,Instr_2024_A!$A$8:$R$131,Instr_2024_A!$O$6,FALSE)="GBP",1/Instr_2024_A!$N$126,IF(VLOOKUP($A109,Instr_2024_A!$A$8:$R$131,Instr_2024_A!$O$6,FALSE)="USD",1/Instr_2024_A!$N$127,0)))</f>
        <v>0.71031634615384609</v>
      </c>
    </row>
    <row r="110" spans="1:41" ht="15" customHeight="1" x14ac:dyDescent="0.25">
      <c r="A110" s="63" t="s">
        <v>248</v>
      </c>
      <c r="B110" s="64">
        <v>0</v>
      </c>
      <c r="C110" s="64">
        <v>0</v>
      </c>
      <c r="D110" s="64">
        <v>0</v>
      </c>
      <c r="E110" s="64">
        <v>0</v>
      </c>
      <c r="F110" s="64">
        <v>0</v>
      </c>
      <c r="G110" s="64">
        <v>0</v>
      </c>
      <c r="H110" s="64">
        <v>0</v>
      </c>
      <c r="I110" s="64">
        <v>0</v>
      </c>
      <c r="J110" s="64">
        <v>0</v>
      </c>
      <c r="K110" s="64">
        <v>0</v>
      </c>
      <c r="L110" s="65">
        <v>0</v>
      </c>
      <c r="M110" s="65">
        <v>0</v>
      </c>
      <c r="N110" s="66">
        <v>0</v>
      </c>
      <c r="O110" s="66">
        <v>0</v>
      </c>
      <c r="P110" s="67">
        <v>0</v>
      </c>
      <c r="Q110" s="67">
        <v>0</v>
      </c>
      <c r="R110" s="68">
        <v>0</v>
      </c>
      <c r="S110" s="68">
        <v>0</v>
      </c>
      <c r="T110" s="69">
        <v>0</v>
      </c>
      <c r="U110" s="69">
        <v>0</v>
      </c>
      <c r="V110" s="68">
        <v>0</v>
      </c>
      <c r="W110" s="68">
        <v>0</v>
      </c>
      <c r="X110" s="69">
        <v>0</v>
      </c>
      <c r="Y110" s="69">
        <v>0</v>
      </c>
      <c r="Z110" s="68">
        <v>0</v>
      </c>
      <c r="AA110" s="68">
        <v>0</v>
      </c>
      <c r="AB110" s="69">
        <v>0</v>
      </c>
      <c r="AC110" s="69">
        <v>0</v>
      </c>
      <c r="AD110" s="68">
        <v>0</v>
      </c>
      <c r="AE110" s="68">
        <v>0</v>
      </c>
      <c r="AF110" s="69">
        <v>0</v>
      </c>
      <c r="AG110" s="69">
        <v>0</v>
      </c>
      <c r="AH110" s="68">
        <v>0</v>
      </c>
      <c r="AI110" s="68">
        <v>0</v>
      </c>
      <c r="AJ110" s="69">
        <v>0</v>
      </c>
      <c r="AK110" s="69">
        <v>0</v>
      </c>
      <c r="AL110" s="68">
        <v>0</v>
      </c>
      <c r="AM110" s="68">
        <v>0</v>
      </c>
      <c r="AN110" s="66">
        <f>VLOOKUP($A110,Instr_2024_A!$A$8:$R$131,Instr_2024_A!$M$6,FALSE)*IF(VLOOKUP($A110,Instr_2024_A!$A$8:$R$131,Instr_2024_A!$O$6,FALSE)="EUR",1,IF(VLOOKUP($A110,Instr_2024_A!$A$8:$R$131,Instr_2024_A!$O$6,FALSE)="GBP",1/Instr_2024_A!$M$126,IF(VLOOKUP($A110,Instr_2024_A!$A$8:$R$131,Instr_2024_A!$O$6,FALSE)="USD",1/Instr_2024_A!$M$127,0)))</f>
        <v>0.64541057692307691</v>
      </c>
      <c r="AO110" s="66">
        <f>VLOOKUP($A110,Instr_2024_A!$A$8:$R$131,Instr_2024_A!$N$6,FALSE)*IF(VLOOKUP($A110,Instr_2024_A!$A$8:$R$131,Instr_2024_A!$O$6,FALSE)="EUR",1,IF(VLOOKUP($A110,Instr_2024_A!$A$8:$R$131,Instr_2024_A!$O$6,FALSE)="GBP",1/Instr_2024_A!$N$126,IF(VLOOKUP($A110,Instr_2024_A!$A$8:$R$131,Instr_2024_A!$O$6,FALSE)="USD",1/Instr_2024_A!$N$127,0)))</f>
        <v>0.62290673076923075</v>
      </c>
    </row>
    <row r="111" spans="1:41" ht="15" customHeight="1" x14ac:dyDescent="0.25">
      <c r="A111" s="63" t="s">
        <v>249</v>
      </c>
      <c r="B111" s="64">
        <v>0</v>
      </c>
      <c r="C111" s="64">
        <v>0</v>
      </c>
      <c r="D111" s="64">
        <v>0</v>
      </c>
      <c r="E111" s="64">
        <v>0</v>
      </c>
      <c r="F111" s="64">
        <v>0</v>
      </c>
      <c r="G111" s="64">
        <v>0</v>
      </c>
      <c r="H111" s="64">
        <v>0</v>
      </c>
      <c r="I111" s="64">
        <v>0</v>
      </c>
      <c r="J111" s="64">
        <v>0</v>
      </c>
      <c r="K111" s="64">
        <v>0</v>
      </c>
      <c r="L111" s="65">
        <v>0</v>
      </c>
      <c r="M111" s="65">
        <v>0</v>
      </c>
      <c r="N111" s="66">
        <v>0</v>
      </c>
      <c r="O111" s="66">
        <v>0</v>
      </c>
      <c r="P111" s="67">
        <v>0</v>
      </c>
      <c r="Q111" s="67">
        <v>0</v>
      </c>
      <c r="R111" s="68">
        <v>0</v>
      </c>
      <c r="S111" s="68">
        <v>0</v>
      </c>
      <c r="T111" s="69">
        <v>0</v>
      </c>
      <c r="U111" s="69">
        <v>0</v>
      </c>
      <c r="V111" s="68">
        <v>0</v>
      </c>
      <c r="W111" s="68">
        <v>0</v>
      </c>
      <c r="X111" s="69">
        <v>0</v>
      </c>
      <c r="Y111" s="69">
        <v>0</v>
      </c>
      <c r="Z111" s="68">
        <v>0</v>
      </c>
      <c r="AA111" s="68">
        <v>0</v>
      </c>
      <c r="AB111" s="69">
        <v>0</v>
      </c>
      <c r="AC111" s="69">
        <v>0</v>
      </c>
      <c r="AD111" s="68">
        <v>0</v>
      </c>
      <c r="AE111" s="68">
        <v>0</v>
      </c>
      <c r="AF111" s="69">
        <v>0</v>
      </c>
      <c r="AG111" s="69">
        <v>0</v>
      </c>
      <c r="AH111" s="68">
        <v>0</v>
      </c>
      <c r="AI111" s="68">
        <v>0</v>
      </c>
      <c r="AJ111" s="69">
        <v>0</v>
      </c>
      <c r="AK111" s="69">
        <v>0</v>
      </c>
      <c r="AL111" s="68">
        <v>0</v>
      </c>
      <c r="AM111" s="68">
        <v>0</v>
      </c>
      <c r="AN111" s="66">
        <f>VLOOKUP($A111,Instr_2024_A!$A$8:$R$131,Instr_2024_A!$M$6,FALSE)*IF(VLOOKUP($A111,Instr_2024_A!$A$8:$R$131,Instr_2024_A!$O$6,FALSE)="EUR",1,IF(VLOOKUP($A111,Instr_2024_A!$A$8:$R$131,Instr_2024_A!$O$6,FALSE)="GBP",1/Instr_2024_A!$M$126,IF(VLOOKUP($A111,Instr_2024_A!$A$8:$R$131,Instr_2024_A!$O$6,FALSE)="USD",1/Instr_2024_A!$M$127,0)))</f>
        <v>0.52369519230769224</v>
      </c>
      <c r="AO111" s="66">
        <f>VLOOKUP($A111,Instr_2024_A!$A$8:$R$131,Instr_2024_A!$N$6,FALSE)*IF(VLOOKUP($A111,Instr_2024_A!$A$8:$R$131,Instr_2024_A!$O$6,FALSE)="EUR",1,IF(VLOOKUP($A111,Instr_2024_A!$A$8:$R$131,Instr_2024_A!$O$6,FALSE)="GBP",1/Instr_2024_A!$N$126,IF(VLOOKUP($A111,Instr_2024_A!$A$8:$R$131,Instr_2024_A!$O$6,FALSE)="USD",1/Instr_2024_A!$N$127,0)))</f>
        <v>0.49656153846153839</v>
      </c>
    </row>
    <row r="112" spans="1:41" ht="15" customHeight="1" x14ac:dyDescent="0.25">
      <c r="A112" s="63" t="s">
        <v>250</v>
      </c>
      <c r="B112" s="64">
        <v>0</v>
      </c>
      <c r="C112" s="64">
        <v>0</v>
      </c>
      <c r="D112" s="64">
        <v>0</v>
      </c>
      <c r="E112" s="64">
        <v>0</v>
      </c>
      <c r="F112" s="64">
        <v>0</v>
      </c>
      <c r="G112" s="64">
        <v>0</v>
      </c>
      <c r="H112" s="64">
        <v>0</v>
      </c>
      <c r="I112" s="64">
        <v>0</v>
      </c>
      <c r="J112" s="64">
        <v>0</v>
      </c>
      <c r="K112" s="64">
        <v>0</v>
      </c>
      <c r="L112" s="65">
        <v>0</v>
      </c>
      <c r="M112" s="65">
        <v>0</v>
      </c>
      <c r="N112" s="66">
        <v>0</v>
      </c>
      <c r="O112" s="66">
        <v>0</v>
      </c>
      <c r="P112" s="67">
        <v>0</v>
      </c>
      <c r="Q112" s="67">
        <v>0</v>
      </c>
      <c r="R112" s="68">
        <v>0</v>
      </c>
      <c r="S112" s="68">
        <v>0</v>
      </c>
      <c r="T112" s="69">
        <v>0</v>
      </c>
      <c r="U112" s="69">
        <v>0</v>
      </c>
      <c r="V112" s="68">
        <v>0</v>
      </c>
      <c r="W112" s="68">
        <v>0</v>
      </c>
      <c r="X112" s="69">
        <v>0</v>
      </c>
      <c r="Y112" s="69">
        <v>0</v>
      </c>
      <c r="Z112" s="68">
        <v>0</v>
      </c>
      <c r="AA112" s="68">
        <v>0</v>
      </c>
      <c r="AB112" s="69">
        <v>0</v>
      </c>
      <c r="AC112" s="69">
        <v>0</v>
      </c>
      <c r="AD112" s="68">
        <v>0</v>
      </c>
      <c r="AE112" s="68">
        <v>0</v>
      </c>
      <c r="AF112" s="69">
        <v>0</v>
      </c>
      <c r="AG112" s="69">
        <v>0</v>
      </c>
      <c r="AH112" s="68">
        <v>0</v>
      </c>
      <c r="AI112" s="68">
        <v>0</v>
      </c>
      <c r="AJ112" s="69">
        <v>0</v>
      </c>
      <c r="AK112" s="69">
        <v>0</v>
      </c>
      <c r="AL112" s="68">
        <v>0</v>
      </c>
      <c r="AM112" s="68">
        <v>0</v>
      </c>
      <c r="AN112" s="66">
        <f>VLOOKUP($A112,Instr_2024_A!$A$8:$R$131,Instr_2024_A!$M$6,FALSE)*IF(VLOOKUP($A112,Instr_2024_A!$A$8:$R$131,Instr_2024_A!$O$6,FALSE)="EUR",1,IF(VLOOKUP($A112,Instr_2024_A!$A$8:$R$131,Instr_2024_A!$O$6,FALSE)="GBP",1/Instr_2024_A!$M$126,IF(VLOOKUP($A112,Instr_2024_A!$A$8:$R$131,Instr_2024_A!$O$6,FALSE)="USD",1/Instr_2024_A!$M$127,0)))</f>
        <v>0.43023076923076919</v>
      </c>
      <c r="AO112" s="66">
        <f>VLOOKUP($A112,Instr_2024_A!$A$8:$R$131,Instr_2024_A!$N$6,FALSE)*IF(VLOOKUP($A112,Instr_2024_A!$A$8:$R$131,Instr_2024_A!$O$6,FALSE)="EUR",1,IF(VLOOKUP($A112,Instr_2024_A!$A$8:$R$131,Instr_2024_A!$O$6,FALSE)="GBP",1/Instr_2024_A!$N$126,IF(VLOOKUP($A112,Instr_2024_A!$A$8:$R$131,Instr_2024_A!$O$6,FALSE)="USD",1/Instr_2024_A!$N$127,0)))</f>
        <v>0.40076057692307693</v>
      </c>
    </row>
    <row r="113" spans="1:41" ht="15" customHeight="1" x14ac:dyDescent="0.25">
      <c r="A113" s="63" t="s">
        <v>251</v>
      </c>
      <c r="B113" s="64">
        <v>0</v>
      </c>
      <c r="C113" s="64">
        <v>0</v>
      </c>
      <c r="D113" s="64">
        <v>0</v>
      </c>
      <c r="E113" s="64">
        <v>0</v>
      </c>
      <c r="F113" s="64">
        <v>0</v>
      </c>
      <c r="G113" s="64">
        <v>0</v>
      </c>
      <c r="H113" s="64">
        <v>0</v>
      </c>
      <c r="I113" s="64">
        <v>0</v>
      </c>
      <c r="J113" s="64">
        <v>0</v>
      </c>
      <c r="K113" s="64">
        <v>0</v>
      </c>
      <c r="L113" s="65">
        <v>0</v>
      </c>
      <c r="M113" s="65">
        <v>0</v>
      </c>
      <c r="N113" s="66">
        <v>0</v>
      </c>
      <c r="O113" s="66">
        <v>0</v>
      </c>
      <c r="P113" s="67">
        <v>0</v>
      </c>
      <c r="Q113" s="67">
        <v>0</v>
      </c>
      <c r="R113" s="68">
        <v>0</v>
      </c>
      <c r="S113" s="68">
        <v>0</v>
      </c>
      <c r="T113" s="69">
        <v>0</v>
      </c>
      <c r="U113" s="69">
        <v>0</v>
      </c>
      <c r="V113" s="68">
        <v>0</v>
      </c>
      <c r="W113" s="68">
        <v>0</v>
      </c>
      <c r="X113" s="69">
        <v>0</v>
      </c>
      <c r="Y113" s="69">
        <v>0</v>
      </c>
      <c r="Z113" s="68">
        <v>0</v>
      </c>
      <c r="AA113" s="68">
        <v>0</v>
      </c>
      <c r="AB113" s="69">
        <v>0</v>
      </c>
      <c r="AC113" s="69">
        <v>0</v>
      </c>
      <c r="AD113" s="68">
        <v>0</v>
      </c>
      <c r="AE113" s="68">
        <v>0</v>
      </c>
      <c r="AF113" s="69">
        <v>0</v>
      </c>
      <c r="AG113" s="69">
        <v>0</v>
      </c>
      <c r="AH113" s="68">
        <v>0</v>
      </c>
      <c r="AI113" s="68">
        <v>0</v>
      </c>
      <c r="AJ113" s="69">
        <v>0</v>
      </c>
      <c r="AK113" s="69">
        <v>0</v>
      </c>
      <c r="AL113" s="68">
        <v>0</v>
      </c>
      <c r="AM113" s="68">
        <v>0</v>
      </c>
      <c r="AN113" s="66">
        <f>VLOOKUP($A113,Instr_2024_A!$A$8:$R$131,Instr_2024_A!$M$6,FALSE)*IF(VLOOKUP($A113,Instr_2024_A!$A$8:$R$131,Instr_2024_A!$O$6,FALSE)="EUR",1,IF(VLOOKUP($A113,Instr_2024_A!$A$8:$R$131,Instr_2024_A!$O$6,FALSE)="GBP",1/Instr_2024_A!$M$126,IF(VLOOKUP($A113,Instr_2024_A!$A$8:$R$131,Instr_2024_A!$O$6,FALSE)="USD",1/Instr_2024_A!$M$127,0)))</f>
        <v>0.36216634615384613</v>
      </c>
      <c r="AO113" s="66">
        <f>VLOOKUP($A113,Instr_2024_A!$A$8:$R$131,Instr_2024_A!$N$6,FALSE)*IF(VLOOKUP($A113,Instr_2024_A!$A$8:$R$131,Instr_2024_A!$O$6,FALSE)="EUR",1,IF(VLOOKUP($A113,Instr_2024_A!$A$8:$R$131,Instr_2024_A!$O$6,FALSE)="GBP",1/Instr_2024_A!$N$126,IF(VLOOKUP($A113,Instr_2024_A!$A$8:$R$131,Instr_2024_A!$O$6,FALSE)="USD",1/Instr_2024_A!$N$127,0)))</f>
        <v>0.33139326923076917</v>
      </c>
    </row>
    <row r="114" spans="1:41" ht="15" customHeight="1" x14ac:dyDescent="0.25">
      <c r="A114" s="63" t="s">
        <v>252</v>
      </c>
      <c r="B114" s="64">
        <v>0</v>
      </c>
      <c r="C114" s="64">
        <v>0</v>
      </c>
      <c r="D114" s="64">
        <v>0</v>
      </c>
      <c r="E114" s="64">
        <v>0</v>
      </c>
      <c r="F114" s="64">
        <v>0</v>
      </c>
      <c r="G114" s="64">
        <v>0</v>
      </c>
      <c r="H114" s="64">
        <v>0</v>
      </c>
      <c r="I114" s="64">
        <v>0</v>
      </c>
      <c r="J114" s="64">
        <v>0</v>
      </c>
      <c r="K114" s="64">
        <v>0</v>
      </c>
      <c r="L114" s="65">
        <v>0</v>
      </c>
      <c r="M114" s="65">
        <v>0</v>
      </c>
      <c r="N114" s="66">
        <v>0</v>
      </c>
      <c r="O114" s="66">
        <v>0</v>
      </c>
      <c r="P114" s="67">
        <v>0</v>
      </c>
      <c r="Q114" s="67">
        <v>0</v>
      </c>
      <c r="R114" s="68">
        <v>0</v>
      </c>
      <c r="S114" s="68">
        <v>0</v>
      </c>
      <c r="T114" s="69">
        <v>0</v>
      </c>
      <c r="U114" s="69">
        <v>0</v>
      </c>
      <c r="V114" s="68">
        <v>0</v>
      </c>
      <c r="W114" s="68">
        <v>0</v>
      </c>
      <c r="X114" s="69">
        <v>0</v>
      </c>
      <c r="Y114" s="69">
        <v>0</v>
      </c>
      <c r="Z114" s="68">
        <v>0</v>
      </c>
      <c r="AA114" s="68">
        <v>0</v>
      </c>
      <c r="AB114" s="69">
        <v>0</v>
      </c>
      <c r="AC114" s="69">
        <v>0</v>
      </c>
      <c r="AD114" s="68">
        <v>0</v>
      </c>
      <c r="AE114" s="68">
        <v>0</v>
      </c>
      <c r="AF114" s="69">
        <v>0</v>
      </c>
      <c r="AG114" s="69">
        <v>0</v>
      </c>
      <c r="AH114" s="68">
        <v>0</v>
      </c>
      <c r="AI114" s="68">
        <v>0</v>
      </c>
      <c r="AJ114" s="69">
        <v>0</v>
      </c>
      <c r="AK114" s="69">
        <v>0</v>
      </c>
      <c r="AL114" s="68">
        <v>0</v>
      </c>
      <c r="AM114" s="68">
        <v>0</v>
      </c>
      <c r="AN114" s="66">
        <f>VLOOKUP($A114,Instr_2024_A!$A$8:$R$131,Instr_2024_A!$M$6,FALSE)*IF(VLOOKUP($A114,Instr_2024_A!$A$8:$R$131,Instr_2024_A!$O$6,FALSE)="EUR",1,IF(VLOOKUP($A114,Instr_2024_A!$A$8:$R$131,Instr_2024_A!$O$6,FALSE)="GBP",1/Instr_2024_A!$M$126,IF(VLOOKUP($A114,Instr_2024_A!$A$8:$R$131,Instr_2024_A!$O$6,FALSE)="USD",1/Instr_2024_A!$M$127,0)))</f>
        <v>0.31092403846153843</v>
      </c>
      <c r="AO114" s="66">
        <f>VLOOKUP($A114,Instr_2024_A!$A$8:$R$131,Instr_2024_A!$N$6,FALSE)*IF(VLOOKUP($A114,Instr_2024_A!$A$8:$R$131,Instr_2024_A!$O$6,FALSE)="EUR",1,IF(VLOOKUP($A114,Instr_2024_A!$A$8:$R$131,Instr_2024_A!$O$6,FALSE)="GBP",1/Instr_2024_A!$N$126,IF(VLOOKUP($A114,Instr_2024_A!$A$8:$R$131,Instr_2024_A!$O$6,FALSE)="USD",1/Instr_2024_A!$N$127,0)))</f>
        <v>0.27945384615384611</v>
      </c>
    </row>
    <row r="115" spans="1:41" ht="15" customHeight="1" x14ac:dyDescent="0.25">
      <c r="A115" s="63" t="s">
        <v>253</v>
      </c>
      <c r="B115" s="64">
        <v>0</v>
      </c>
      <c r="C115" s="64">
        <v>0</v>
      </c>
      <c r="D115" s="64">
        <v>0</v>
      </c>
      <c r="E115" s="64">
        <v>0</v>
      </c>
      <c r="F115" s="64">
        <v>0</v>
      </c>
      <c r="G115" s="64">
        <v>0</v>
      </c>
      <c r="H115" s="64">
        <v>0</v>
      </c>
      <c r="I115" s="64">
        <v>0</v>
      </c>
      <c r="J115" s="64">
        <v>0</v>
      </c>
      <c r="K115" s="64">
        <v>0</v>
      </c>
      <c r="L115" s="65">
        <v>0</v>
      </c>
      <c r="M115" s="65">
        <v>0</v>
      </c>
      <c r="N115" s="66">
        <v>0</v>
      </c>
      <c r="O115" s="66">
        <v>0</v>
      </c>
      <c r="P115" s="67">
        <v>0</v>
      </c>
      <c r="Q115" s="67">
        <v>0</v>
      </c>
      <c r="R115" s="68">
        <v>0</v>
      </c>
      <c r="S115" s="68">
        <v>0</v>
      </c>
      <c r="T115" s="69">
        <v>0</v>
      </c>
      <c r="U115" s="69">
        <v>0</v>
      </c>
      <c r="V115" s="68">
        <v>0</v>
      </c>
      <c r="W115" s="68">
        <v>0</v>
      </c>
      <c r="X115" s="69">
        <v>0</v>
      </c>
      <c r="Y115" s="69">
        <v>0</v>
      </c>
      <c r="Z115" s="68">
        <v>0</v>
      </c>
      <c r="AA115" s="68">
        <v>0</v>
      </c>
      <c r="AB115" s="69">
        <v>0</v>
      </c>
      <c r="AC115" s="69">
        <v>0</v>
      </c>
      <c r="AD115" s="68">
        <v>0</v>
      </c>
      <c r="AE115" s="68">
        <v>0</v>
      </c>
      <c r="AF115" s="69">
        <v>0</v>
      </c>
      <c r="AG115" s="69">
        <v>0</v>
      </c>
      <c r="AH115" s="68">
        <v>0</v>
      </c>
      <c r="AI115" s="68">
        <v>0</v>
      </c>
      <c r="AJ115" s="69">
        <v>0</v>
      </c>
      <c r="AK115" s="69">
        <v>0</v>
      </c>
      <c r="AL115" s="68">
        <v>0</v>
      </c>
      <c r="AM115" s="68">
        <v>0</v>
      </c>
      <c r="AN115" s="66">
        <f>VLOOKUP($A115,Instr_2024_A!$A$8:$R$131,Instr_2024_A!$M$6,FALSE)*IF(VLOOKUP($A115,Instr_2024_A!$A$8:$R$131,Instr_2024_A!$O$6,FALSE)="EUR",1,IF(VLOOKUP($A115,Instr_2024_A!$A$8:$R$131,Instr_2024_A!$O$6,FALSE)="GBP",1/Instr_2024_A!$M$126,IF(VLOOKUP($A115,Instr_2024_A!$A$8:$R$131,Instr_2024_A!$O$6,FALSE)="USD",1/Instr_2024_A!$M$127,0)))</f>
        <v>0.22839519230769229</v>
      </c>
      <c r="AO115" s="66">
        <f>VLOOKUP($A115,Instr_2024_A!$A$8:$R$131,Instr_2024_A!$N$6,FALSE)*IF(VLOOKUP($A115,Instr_2024_A!$A$8:$R$131,Instr_2024_A!$O$6,FALSE)="EUR",1,IF(VLOOKUP($A115,Instr_2024_A!$A$8:$R$131,Instr_2024_A!$O$6,FALSE)="GBP",1/Instr_2024_A!$N$126,IF(VLOOKUP($A115,Instr_2024_A!$A$8:$R$131,Instr_2024_A!$O$6,FALSE)="USD",1/Instr_2024_A!$N$127,0)))</f>
        <v>0.20027788461538459</v>
      </c>
    </row>
    <row r="116" spans="1:41" ht="15" customHeight="1" x14ac:dyDescent="0.25">
      <c r="A116" s="63" t="s">
        <v>254</v>
      </c>
      <c r="B116" s="64">
        <v>0</v>
      </c>
      <c r="C116" s="64">
        <v>0</v>
      </c>
      <c r="D116" s="64">
        <v>0</v>
      </c>
      <c r="E116" s="64">
        <v>0</v>
      </c>
      <c r="F116" s="64">
        <v>0</v>
      </c>
      <c r="G116" s="64">
        <v>0</v>
      </c>
      <c r="H116" s="64">
        <v>0</v>
      </c>
      <c r="I116" s="64">
        <v>0</v>
      </c>
      <c r="J116" s="64">
        <v>0</v>
      </c>
      <c r="K116" s="64">
        <v>0</v>
      </c>
      <c r="L116" s="65">
        <v>0</v>
      </c>
      <c r="M116" s="65">
        <v>0</v>
      </c>
      <c r="N116" s="66">
        <v>0</v>
      </c>
      <c r="O116" s="66">
        <v>0</v>
      </c>
      <c r="P116" s="67">
        <v>0</v>
      </c>
      <c r="Q116" s="67">
        <v>0</v>
      </c>
      <c r="R116" s="68">
        <v>0</v>
      </c>
      <c r="S116" s="68">
        <v>0</v>
      </c>
      <c r="T116" s="69">
        <v>0</v>
      </c>
      <c r="U116" s="69">
        <v>0</v>
      </c>
      <c r="V116" s="68">
        <v>0</v>
      </c>
      <c r="W116" s="68">
        <v>0</v>
      </c>
      <c r="X116" s="69">
        <v>0</v>
      </c>
      <c r="Y116" s="69">
        <v>0</v>
      </c>
      <c r="Z116" s="68">
        <v>0</v>
      </c>
      <c r="AA116" s="68">
        <v>0</v>
      </c>
      <c r="AB116" s="69">
        <v>0</v>
      </c>
      <c r="AC116" s="69">
        <v>0</v>
      </c>
      <c r="AD116" s="68">
        <v>0</v>
      </c>
      <c r="AE116" s="68">
        <v>0</v>
      </c>
      <c r="AF116" s="69">
        <v>0</v>
      </c>
      <c r="AG116" s="69">
        <v>0</v>
      </c>
      <c r="AH116" s="68">
        <v>0</v>
      </c>
      <c r="AI116" s="68">
        <v>0</v>
      </c>
      <c r="AJ116" s="69">
        <v>0</v>
      </c>
      <c r="AK116" s="69">
        <v>0</v>
      </c>
      <c r="AL116" s="68">
        <v>0</v>
      </c>
      <c r="AM116" s="68">
        <v>0</v>
      </c>
      <c r="AN116" s="66">
        <f>VLOOKUP($A116,Instr_2024_A!$A$8:$R$131,Instr_2024_A!$M$6,FALSE)*IF(VLOOKUP($A116,Instr_2024_A!$A$8:$R$131,Instr_2024_A!$O$6,FALSE)="EUR",1,IF(VLOOKUP($A116,Instr_2024_A!$A$8:$R$131,Instr_2024_A!$O$6,FALSE)="GBP",1/Instr_2024_A!$M$126,IF(VLOOKUP($A116,Instr_2024_A!$A$8:$R$131,Instr_2024_A!$O$6,FALSE)="USD",1/Instr_2024_A!$M$127,0)))</f>
        <v>0.16628365384615384</v>
      </c>
      <c r="AO116" s="66">
        <f>VLOOKUP($A116,Instr_2024_A!$A$8:$R$131,Instr_2024_A!$N$6,FALSE)*IF(VLOOKUP($A116,Instr_2024_A!$A$8:$R$131,Instr_2024_A!$O$6,FALSE)="EUR",1,IF(VLOOKUP($A116,Instr_2024_A!$A$8:$R$131,Instr_2024_A!$O$6,FALSE)="GBP",1/Instr_2024_A!$N$126,IF(VLOOKUP($A116,Instr_2024_A!$A$8:$R$131,Instr_2024_A!$O$6,FALSE)="USD",1/Instr_2024_A!$N$127,0)))</f>
        <v>0.14403269230769231</v>
      </c>
    </row>
    <row r="117" spans="1:41" ht="15" customHeight="1" x14ac:dyDescent="0.25">
      <c r="A117" s="63" t="s">
        <v>255</v>
      </c>
      <c r="B117" s="64">
        <v>0</v>
      </c>
      <c r="C117" s="64">
        <v>0</v>
      </c>
      <c r="D117" s="64">
        <v>0</v>
      </c>
      <c r="E117" s="64">
        <v>0</v>
      </c>
      <c r="F117" s="64">
        <v>0</v>
      </c>
      <c r="G117" s="64">
        <v>0</v>
      </c>
      <c r="H117" s="64">
        <v>0</v>
      </c>
      <c r="I117" s="64">
        <v>0</v>
      </c>
      <c r="J117" s="64">
        <v>0</v>
      </c>
      <c r="K117" s="64">
        <v>0</v>
      </c>
      <c r="L117" s="65">
        <v>0</v>
      </c>
      <c r="M117" s="65">
        <v>0</v>
      </c>
      <c r="N117" s="66">
        <v>0</v>
      </c>
      <c r="O117" s="66">
        <v>0</v>
      </c>
      <c r="P117" s="67">
        <v>0</v>
      </c>
      <c r="Q117" s="67">
        <v>0</v>
      </c>
      <c r="R117" s="68">
        <v>0</v>
      </c>
      <c r="S117" s="68">
        <v>0</v>
      </c>
      <c r="T117" s="69">
        <v>0</v>
      </c>
      <c r="U117" s="69">
        <v>0</v>
      </c>
      <c r="V117" s="68">
        <v>0</v>
      </c>
      <c r="W117" s="68">
        <v>0</v>
      </c>
      <c r="X117" s="69">
        <v>0</v>
      </c>
      <c r="Y117" s="69">
        <v>0</v>
      </c>
      <c r="Z117" s="68">
        <v>0</v>
      </c>
      <c r="AA117" s="68">
        <v>0</v>
      </c>
      <c r="AB117" s="69">
        <v>0</v>
      </c>
      <c r="AC117" s="69">
        <v>0</v>
      </c>
      <c r="AD117" s="68">
        <v>0</v>
      </c>
      <c r="AE117" s="68">
        <v>0</v>
      </c>
      <c r="AF117" s="69">
        <v>0</v>
      </c>
      <c r="AG117" s="69">
        <v>0</v>
      </c>
      <c r="AH117" s="68">
        <v>0</v>
      </c>
      <c r="AI117" s="68">
        <v>0</v>
      </c>
      <c r="AJ117" s="69">
        <v>0</v>
      </c>
      <c r="AK117" s="69">
        <v>0</v>
      </c>
      <c r="AL117" s="68">
        <v>0</v>
      </c>
      <c r="AM117" s="68">
        <v>0</v>
      </c>
      <c r="AN117" s="66">
        <f>VLOOKUP($A117,Instr_2024_A!$A$8:$R$131,Instr_2024_A!$M$6,FALSE)*IF(VLOOKUP($A117,Instr_2024_A!$A$8:$R$131,Instr_2024_A!$O$6,FALSE)="EUR",1,IF(VLOOKUP($A117,Instr_2024_A!$A$8:$R$131,Instr_2024_A!$O$6,FALSE)="GBP",1/Instr_2024_A!$M$126,IF(VLOOKUP($A117,Instr_2024_A!$A$8:$R$131,Instr_2024_A!$O$6,FALSE)="USD",1/Instr_2024_A!$M$127,0)))</f>
        <v>0.12057596153846153</v>
      </c>
      <c r="AO117" s="66">
        <f>VLOOKUP($A117,Instr_2024_A!$A$8:$R$131,Instr_2024_A!$N$6,FALSE)*IF(VLOOKUP($A117,Instr_2024_A!$A$8:$R$131,Instr_2024_A!$O$6,FALSE)="EUR",1,IF(VLOOKUP($A117,Instr_2024_A!$A$8:$R$131,Instr_2024_A!$O$6,FALSE)="GBP",1/Instr_2024_A!$N$126,IF(VLOOKUP($A117,Instr_2024_A!$A$8:$R$131,Instr_2024_A!$O$6,FALSE)="USD",1/Instr_2024_A!$N$127,0)))</f>
        <v>0.10384807692307692</v>
      </c>
    </row>
    <row r="118" spans="1:41" ht="15" customHeight="1" x14ac:dyDescent="0.25">
      <c r="A118" s="63" t="s">
        <v>178</v>
      </c>
      <c r="B118" s="64">
        <v>1.4430000000000001E-3</v>
      </c>
      <c r="C118" s="64">
        <v>9.2000000000000003E-4</v>
      </c>
      <c r="D118" s="64">
        <v>1.3749999999999999E-3</v>
      </c>
      <c r="E118" s="64">
        <v>7.2999999999999996E-4</v>
      </c>
      <c r="F118" s="64">
        <v>1.9239999999999999E-3</v>
      </c>
      <c r="G118" s="64">
        <v>1.3910000000000001E-3</v>
      </c>
      <c r="H118" s="64">
        <v>7.54E-4</v>
      </c>
      <c r="I118" s="64">
        <v>9.1399999999999999E-4</v>
      </c>
      <c r="J118" s="64">
        <v>0</v>
      </c>
      <c r="K118" s="64">
        <v>0</v>
      </c>
      <c r="L118" s="65">
        <v>0</v>
      </c>
      <c r="M118" s="65">
        <v>0</v>
      </c>
      <c r="N118" s="66">
        <v>0</v>
      </c>
      <c r="O118" s="66">
        <v>0</v>
      </c>
      <c r="P118" s="67">
        <v>0</v>
      </c>
      <c r="Q118" s="67">
        <v>0</v>
      </c>
      <c r="R118" s="68">
        <v>1.4430000000000001E-3</v>
      </c>
      <c r="S118" s="68">
        <v>1.4430000000000001E-3</v>
      </c>
      <c r="T118" s="69">
        <v>1.3749999999999999E-3</v>
      </c>
      <c r="U118" s="69">
        <v>1.3749999999999999E-3</v>
      </c>
      <c r="V118" s="68">
        <v>7.54E-4</v>
      </c>
      <c r="W118" s="68">
        <v>7.54E-4</v>
      </c>
      <c r="X118" s="69">
        <v>0</v>
      </c>
      <c r="Y118" s="69">
        <v>0</v>
      </c>
      <c r="Z118" s="68">
        <v>0</v>
      </c>
      <c r="AA118" s="68">
        <v>0</v>
      </c>
      <c r="AB118" s="69">
        <v>1.4430000000000001E-3</v>
      </c>
      <c r="AC118" s="69">
        <v>1.4430000000000001E-3</v>
      </c>
      <c r="AD118" s="68">
        <v>1.3749999999999999E-3</v>
      </c>
      <c r="AE118" s="68">
        <v>1.3749999999999999E-3</v>
      </c>
      <c r="AF118" s="69">
        <v>7.54E-4</v>
      </c>
      <c r="AG118" s="69">
        <v>7.54E-4</v>
      </c>
      <c r="AH118" s="68">
        <v>0</v>
      </c>
      <c r="AI118" s="68">
        <v>0</v>
      </c>
      <c r="AJ118" s="69">
        <v>0</v>
      </c>
      <c r="AK118" s="69">
        <v>0</v>
      </c>
      <c r="AL118" s="68">
        <v>1.4430000000000001E-3</v>
      </c>
      <c r="AM118" s="68">
        <v>1.4430000000000001E-3</v>
      </c>
      <c r="AN118" s="66">
        <f>VLOOKUP($A118,Instr_2024_A!$A$8:$R$131,Instr_2024_A!$M$6,FALSE)</f>
        <v>11656.28</v>
      </c>
      <c r="AO118" s="66">
        <f>VLOOKUP($A118,Instr_2024_A!$A$8:$R$131,Instr_2024_A!$N$6,FALSE)</f>
        <v>11656.28</v>
      </c>
    </row>
    <row r="119" spans="1:41" ht="15" customHeight="1" x14ac:dyDescent="0.25">
      <c r="A119" s="63" t="s">
        <v>179</v>
      </c>
      <c r="B119" s="64">
        <v>5.0048000000000002E-2</v>
      </c>
      <c r="C119" s="64">
        <v>3.1907999999999999E-2</v>
      </c>
      <c r="D119" s="64">
        <v>4.7688000000000001E-2</v>
      </c>
      <c r="E119" s="64">
        <v>2.5314E-2</v>
      </c>
      <c r="F119" s="64">
        <v>6.6740999999999995E-2</v>
      </c>
      <c r="G119" s="64">
        <v>4.8238999999999997E-2</v>
      </c>
      <c r="H119" s="64">
        <v>2.6162999999999999E-2</v>
      </c>
      <c r="I119" s="64">
        <v>3.1710000000000002E-2</v>
      </c>
      <c r="J119" s="64">
        <v>0</v>
      </c>
      <c r="K119" s="64">
        <v>0</v>
      </c>
      <c r="L119" s="65">
        <v>0</v>
      </c>
      <c r="M119" s="65">
        <v>0</v>
      </c>
      <c r="N119" s="66">
        <v>0</v>
      </c>
      <c r="O119" s="66">
        <v>0</v>
      </c>
      <c r="P119" s="67">
        <v>0</v>
      </c>
      <c r="Q119" s="67">
        <v>0</v>
      </c>
      <c r="R119" s="68">
        <v>5.0048000000000002E-2</v>
      </c>
      <c r="S119" s="68">
        <v>5.0048000000000002E-2</v>
      </c>
      <c r="T119" s="69">
        <v>4.7688000000000001E-2</v>
      </c>
      <c r="U119" s="69">
        <v>4.7688000000000001E-2</v>
      </c>
      <c r="V119" s="68">
        <v>2.6162999999999999E-2</v>
      </c>
      <c r="W119" s="68">
        <v>2.6162999999999999E-2</v>
      </c>
      <c r="X119" s="69">
        <v>0</v>
      </c>
      <c r="Y119" s="69">
        <v>0</v>
      </c>
      <c r="Z119" s="68">
        <v>0</v>
      </c>
      <c r="AA119" s="68">
        <v>0</v>
      </c>
      <c r="AB119" s="69">
        <v>5.0048000000000002E-2</v>
      </c>
      <c r="AC119" s="69">
        <v>5.0048000000000002E-2</v>
      </c>
      <c r="AD119" s="68">
        <v>4.7688000000000001E-2</v>
      </c>
      <c r="AE119" s="68">
        <v>4.7688000000000001E-2</v>
      </c>
      <c r="AF119" s="69">
        <v>2.6162999999999999E-2</v>
      </c>
      <c r="AG119" s="69">
        <v>2.6162999999999999E-2</v>
      </c>
      <c r="AH119" s="68">
        <v>0</v>
      </c>
      <c r="AI119" s="68">
        <v>0</v>
      </c>
      <c r="AJ119" s="69">
        <v>0</v>
      </c>
      <c r="AK119" s="69">
        <v>0</v>
      </c>
      <c r="AL119" s="68">
        <v>5.0048000000000002E-2</v>
      </c>
      <c r="AM119" s="68">
        <v>5.0048000000000002E-2</v>
      </c>
      <c r="AN119" s="66">
        <f>VLOOKUP($A119,Instr_2024_A!$A$8:$R$131,Instr_2024_A!$M$6,FALSE)</f>
        <v>336.01</v>
      </c>
      <c r="AO119" s="66">
        <f>VLOOKUP($A119,Instr_2024_A!$A$8:$R$131,Instr_2024_A!$N$6,FALSE)</f>
        <v>336.01</v>
      </c>
    </row>
    <row r="120" spans="1:41" ht="15" customHeight="1" x14ac:dyDescent="0.25">
      <c r="A120" s="63" t="s">
        <v>180</v>
      </c>
      <c r="B120" s="64">
        <v>1.534E-3</v>
      </c>
      <c r="C120" s="64">
        <v>9.7799999999999992E-4</v>
      </c>
      <c r="D120" s="64">
        <v>1.462E-3</v>
      </c>
      <c r="E120" s="64">
        <v>7.76E-4</v>
      </c>
      <c r="F120" s="64">
        <v>2.0460000000000001E-3</v>
      </c>
      <c r="G120" s="64">
        <v>1.4779999999999999E-3</v>
      </c>
      <c r="H120" s="64">
        <v>8.0199999999999998E-4</v>
      </c>
      <c r="I120" s="64">
        <v>9.7199999999999999E-4</v>
      </c>
      <c r="J120" s="64">
        <v>0</v>
      </c>
      <c r="K120" s="64">
        <v>0</v>
      </c>
      <c r="L120" s="65">
        <v>0</v>
      </c>
      <c r="M120" s="65">
        <v>0</v>
      </c>
      <c r="N120" s="66">
        <v>0</v>
      </c>
      <c r="O120" s="66">
        <v>0</v>
      </c>
      <c r="P120" s="67">
        <v>0</v>
      </c>
      <c r="Q120" s="67">
        <v>0</v>
      </c>
      <c r="R120" s="68">
        <v>1.534E-3</v>
      </c>
      <c r="S120" s="68">
        <v>1.534E-3</v>
      </c>
      <c r="T120" s="69">
        <v>1.462E-3</v>
      </c>
      <c r="U120" s="69">
        <v>1.462E-3</v>
      </c>
      <c r="V120" s="68">
        <v>8.0199999999999998E-4</v>
      </c>
      <c r="W120" s="68">
        <v>8.0199999999999998E-4</v>
      </c>
      <c r="X120" s="69">
        <v>0</v>
      </c>
      <c r="Y120" s="69">
        <v>0</v>
      </c>
      <c r="Z120" s="68">
        <v>0</v>
      </c>
      <c r="AA120" s="68">
        <v>0</v>
      </c>
      <c r="AB120" s="69">
        <v>1.534E-3</v>
      </c>
      <c r="AC120" s="69">
        <v>1.534E-3</v>
      </c>
      <c r="AD120" s="68">
        <v>1.462E-3</v>
      </c>
      <c r="AE120" s="68">
        <v>1.462E-3</v>
      </c>
      <c r="AF120" s="69">
        <v>8.0199999999999998E-4</v>
      </c>
      <c r="AG120" s="69">
        <v>8.0199999999999998E-4</v>
      </c>
      <c r="AH120" s="68">
        <v>0</v>
      </c>
      <c r="AI120" s="68">
        <v>0</v>
      </c>
      <c r="AJ120" s="69">
        <v>0</v>
      </c>
      <c r="AK120" s="69">
        <v>0</v>
      </c>
      <c r="AL120" s="68">
        <v>1.534E-3</v>
      </c>
      <c r="AM120" s="68">
        <v>1.534E-3</v>
      </c>
      <c r="AN120" s="66">
        <f>VLOOKUP($A120,Instr_2024_A!$A$8:$R$131,Instr_2024_A!$M$6,FALSE)</f>
        <v>10963.4</v>
      </c>
      <c r="AO120" s="66">
        <f>VLOOKUP($A120,Instr_2024_A!$A$8:$R$131,Instr_2024_A!$N$6,FALSE)</f>
        <v>10963.4</v>
      </c>
    </row>
    <row r="121" spans="1:41" ht="15" customHeight="1" x14ac:dyDescent="0.25">
      <c r="A121" s="63" t="s">
        <v>181</v>
      </c>
      <c r="B121" s="64">
        <v>1.5579999999999999E-3</v>
      </c>
      <c r="C121" s="64">
        <v>9.9299999999999996E-4</v>
      </c>
      <c r="D121" s="64">
        <v>1.485E-3</v>
      </c>
      <c r="E121" s="64">
        <v>7.8799999999999996E-4</v>
      </c>
      <c r="F121" s="64">
        <v>2.078E-3</v>
      </c>
      <c r="G121" s="64">
        <v>1.5020000000000001E-3</v>
      </c>
      <c r="H121" s="64">
        <v>8.1499999999999997E-4</v>
      </c>
      <c r="I121" s="64">
        <v>9.8700000000000003E-4</v>
      </c>
      <c r="J121" s="64">
        <v>0</v>
      </c>
      <c r="K121" s="64">
        <v>0</v>
      </c>
      <c r="L121" s="65">
        <v>0</v>
      </c>
      <c r="M121" s="65">
        <v>0</v>
      </c>
      <c r="N121" s="66">
        <v>0</v>
      </c>
      <c r="O121" s="66">
        <v>0</v>
      </c>
      <c r="P121" s="67">
        <v>0</v>
      </c>
      <c r="Q121" s="67">
        <v>0</v>
      </c>
      <c r="R121" s="68">
        <v>1.5579999999999999E-3</v>
      </c>
      <c r="S121" s="68">
        <v>1.5579999999999999E-3</v>
      </c>
      <c r="T121" s="69">
        <v>1.485E-3</v>
      </c>
      <c r="U121" s="69">
        <v>1.485E-3</v>
      </c>
      <c r="V121" s="68">
        <v>8.1499999999999997E-4</v>
      </c>
      <c r="W121" s="68">
        <v>8.1499999999999997E-4</v>
      </c>
      <c r="X121" s="69">
        <v>0</v>
      </c>
      <c r="Y121" s="69">
        <v>0</v>
      </c>
      <c r="Z121" s="68">
        <v>0</v>
      </c>
      <c r="AA121" s="68">
        <v>0</v>
      </c>
      <c r="AB121" s="69">
        <v>1.5579999999999999E-3</v>
      </c>
      <c r="AC121" s="69">
        <v>1.5579999999999999E-3</v>
      </c>
      <c r="AD121" s="68">
        <v>1.485E-3</v>
      </c>
      <c r="AE121" s="68">
        <v>1.485E-3</v>
      </c>
      <c r="AF121" s="69">
        <v>8.1499999999999997E-4</v>
      </c>
      <c r="AG121" s="69">
        <v>8.1499999999999997E-4</v>
      </c>
      <c r="AH121" s="68">
        <v>0</v>
      </c>
      <c r="AI121" s="68">
        <v>0</v>
      </c>
      <c r="AJ121" s="69">
        <v>0</v>
      </c>
      <c r="AK121" s="69">
        <v>0</v>
      </c>
      <c r="AL121" s="68">
        <v>1.5579999999999999E-3</v>
      </c>
      <c r="AM121" s="68">
        <v>1.5579999999999999E-3</v>
      </c>
      <c r="AN121" s="66">
        <f>VLOOKUP($A121,Instr_2024_A!$A$8:$R$131,Instr_2024_A!$M$6,FALSE)</f>
        <v>10792.69</v>
      </c>
      <c r="AO121" s="66">
        <f>VLOOKUP($A121,Instr_2024_A!$A$8:$R$131,Instr_2024_A!$N$6,FALSE)</f>
        <v>10792.69</v>
      </c>
    </row>
    <row r="122" spans="1:41" ht="15" customHeight="1" x14ac:dyDescent="0.25">
      <c r="A122" s="63" t="s">
        <v>256</v>
      </c>
      <c r="B122" s="64">
        <v>0</v>
      </c>
      <c r="C122" s="64">
        <v>0</v>
      </c>
      <c r="D122" s="64">
        <v>0</v>
      </c>
      <c r="E122" s="64">
        <v>0</v>
      </c>
      <c r="F122" s="64">
        <v>0</v>
      </c>
      <c r="G122" s="64">
        <v>0</v>
      </c>
      <c r="H122" s="64">
        <v>0</v>
      </c>
      <c r="I122" s="64">
        <v>0</v>
      </c>
      <c r="J122" s="64">
        <v>0</v>
      </c>
      <c r="K122" s="64">
        <v>0</v>
      </c>
      <c r="L122" s="65">
        <v>0</v>
      </c>
      <c r="M122" s="65">
        <v>0</v>
      </c>
      <c r="N122" s="66">
        <v>0</v>
      </c>
      <c r="O122" s="66">
        <v>0</v>
      </c>
      <c r="P122" s="67">
        <v>0</v>
      </c>
      <c r="Q122" s="67">
        <v>0</v>
      </c>
      <c r="R122" s="68">
        <v>0</v>
      </c>
      <c r="S122" s="68">
        <v>0</v>
      </c>
      <c r="T122" s="69">
        <v>0</v>
      </c>
      <c r="U122" s="69">
        <v>0</v>
      </c>
      <c r="V122" s="68">
        <v>0</v>
      </c>
      <c r="W122" s="68">
        <v>0</v>
      </c>
      <c r="X122" s="69">
        <v>0</v>
      </c>
      <c r="Y122" s="69">
        <v>0</v>
      </c>
      <c r="Z122" s="68">
        <v>0</v>
      </c>
      <c r="AA122" s="68">
        <v>0</v>
      </c>
      <c r="AB122" s="69">
        <v>0</v>
      </c>
      <c r="AC122" s="69">
        <v>0</v>
      </c>
      <c r="AD122" s="68">
        <v>0</v>
      </c>
      <c r="AE122" s="68">
        <v>0</v>
      </c>
      <c r="AF122" s="69">
        <v>0</v>
      </c>
      <c r="AG122" s="69">
        <v>0</v>
      </c>
      <c r="AH122" s="68">
        <v>0</v>
      </c>
      <c r="AI122" s="68">
        <v>0</v>
      </c>
      <c r="AJ122" s="69">
        <v>0</v>
      </c>
      <c r="AK122" s="69">
        <v>0</v>
      </c>
      <c r="AL122" s="68">
        <v>0</v>
      </c>
      <c r="AM122" s="68">
        <v>0</v>
      </c>
      <c r="AN122" s="66">
        <f>VLOOKUP($A122,Instr_2024_A!$A$8:$R$131,Instr_2024_A!$M$6,FALSE)</f>
        <v>1000000</v>
      </c>
      <c r="AO122" s="66">
        <f>VLOOKUP($A122,Instr_2024_A!$A$8:$R$131,Instr_2024_A!$N$6,FALSE)</f>
        <v>1000000</v>
      </c>
    </row>
    <row r="123" spans="1:41" ht="15" customHeight="1" x14ac:dyDescent="0.25">
      <c r="A123" s="63" t="s">
        <v>257</v>
      </c>
      <c r="B123" s="64">
        <v>7.9999999999999996E-6</v>
      </c>
      <c r="C123" s="64">
        <v>7.9999999999999996E-6</v>
      </c>
      <c r="D123" s="64">
        <v>6.9999999999999999E-6</v>
      </c>
      <c r="E123" s="64">
        <v>7.9999999999999996E-6</v>
      </c>
      <c r="F123" s="64">
        <v>9.0000000000000002E-6</v>
      </c>
      <c r="G123" s="64">
        <v>7.9999999999999996E-6</v>
      </c>
      <c r="H123" s="64">
        <v>3.0000000000000001E-6</v>
      </c>
      <c r="I123" s="64">
        <v>1.5999999999999999E-5</v>
      </c>
      <c r="J123" s="64">
        <v>0</v>
      </c>
      <c r="K123" s="64">
        <v>0</v>
      </c>
      <c r="L123" s="65">
        <v>0</v>
      </c>
      <c r="M123" s="65">
        <v>0</v>
      </c>
      <c r="N123" s="66">
        <v>0</v>
      </c>
      <c r="O123" s="66">
        <v>0</v>
      </c>
      <c r="P123" s="67">
        <v>0</v>
      </c>
      <c r="Q123" s="67">
        <v>0</v>
      </c>
      <c r="R123" s="68">
        <v>7.9999999999999996E-6</v>
      </c>
      <c r="S123" s="68">
        <v>7.9999999999999996E-6</v>
      </c>
      <c r="T123" s="69">
        <v>6.9999999999999999E-6</v>
      </c>
      <c r="U123" s="69">
        <v>6.9999999999999999E-6</v>
      </c>
      <c r="V123" s="68">
        <v>3.0000000000000001E-6</v>
      </c>
      <c r="W123" s="68">
        <v>3.0000000000000001E-6</v>
      </c>
      <c r="X123" s="69">
        <v>0</v>
      </c>
      <c r="Y123" s="69">
        <v>0</v>
      </c>
      <c r="Z123" s="68">
        <v>0</v>
      </c>
      <c r="AA123" s="68">
        <v>0</v>
      </c>
      <c r="AB123" s="69">
        <v>7.9999999999999996E-6</v>
      </c>
      <c r="AC123" s="69">
        <v>7.9999999999999996E-6</v>
      </c>
      <c r="AD123" s="68">
        <v>6.9999999999999999E-6</v>
      </c>
      <c r="AE123" s="68">
        <v>6.9999999999999999E-6</v>
      </c>
      <c r="AF123" s="69">
        <v>3.0000000000000001E-6</v>
      </c>
      <c r="AG123" s="69">
        <v>3.0000000000000001E-6</v>
      </c>
      <c r="AH123" s="68">
        <v>0</v>
      </c>
      <c r="AI123" s="68">
        <v>0</v>
      </c>
      <c r="AJ123" s="69">
        <v>0</v>
      </c>
      <c r="AK123" s="69">
        <v>0</v>
      </c>
      <c r="AL123" s="68">
        <v>7.9999999999999996E-6</v>
      </c>
      <c r="AM123" s="68">
        <v>7.9999999999999996E-6</v>
      </c>
      <c r="AN123" s="66">
        <f>VLOOKUP($A123,Instr_2024_A!$A$8:$R$131,Instr_2024_A!$M$6,FALSE)</f>
        <v>1000000</v>
      </c>
      <c r="AO123" s="66">
        <f>VLOOKUP($A123,Instr_2024_A!$A$8:$R$131,Instr_2024_A!$N$6,FALSE)</f>
        <v>1000000</v>
      </c>
    </row>
    <row r="124" spans="1:41" ht="15" customHeight="1" x14ac:dyDescent="0.25">
      <c r="A124" s="63" t="s">
        <v>258</v>
      </c>
      <c r="B124" s="64">
        <v>7.9999999999999996E-6</v>
      </c>
      <c r="C124" s="64">
        <v>7.9999999999999996E-6</v>
      </c>
      <c r="D124" s="64">
        <v>6.9999999999999999E-6</v>
      </c>
      <c r="E124" s="64">
        <v>7.9999999999999996E-6</v>
      </c>
      <c r="F124" s="64">
        <v>9.0000000000000002E-6</v>
      </c>
      <c r="G124" s="64">
        <v>7.9999999999999996E-6</v>
      </c>
      <c r="H124" s="64">
        <v>7.9999999999999996E-6</v>
      </c>
      <c r="I124" s="64">
        <v>5.0000000000000004E-6</v>
      </c>
      <c r="J124" s="64">
        <v>0</v>
      </c>
      <c r="K124" s="64">
        <v>0</v>
      </c>
      <c r="L124" s="65">
        <v>0</v>
      </c>
      <c r="M124" s="65">
        <v>0</v>
      </c>
      <c r="N124" s="66">
        <v>0</v>
      </c>
      <c r="O124" s="66">
        <v>0</v>
      </c>
      <c r="P124" s="67">
        <v>0</v>
      </c>
      <c r="Q124" s="67">
        <v>0</v>
      </c>
      <c r="R124" s="68">
        <v>7.9999999999999996E-6</v>
      </c>
      <c r="S124" s="68">
        <v>7.9999999999999996E-6</v>
      </c>
      <c r="T124" s="69">
        <v>6.9999999999999999E-6</v>
      </c>
      <c r="U124" s="69">
        <v>6.9999999999999999E-6</v>
      </c>
      <c r="V124" s="68">
        <v>7.9999999999999996E-6</v>
      </c>
      <c r="W124" s="68">
        <v>7.9999999999999996E-6</v>
      </c>
      <c r="X124" s="69">
        <v>0</v>
      </c>
      <c r="Y124" s="69">
        <v>0</v>
      </c>
      <c r="Z124" s="68">
        <v>0</v>
      </c>
      <c r="AA124" s="68">
        <v>0</v>
      </c>
      <c r="AB124" s="69">
        <v>7.9999999999999996E-6</v>
      </c>
      <c r="AC124" s="69">
        <v>7.9999999999999996E-6</v>
      </c>
      <c r="AD124" s="68">
        <v>6.9999999999999999E-6</v>
      </c>
      <c r="AE124" s="68">
        <v>6.9999999999999999E-6</v>
      </c>
      <c r="AF124" s="69">
        <v>7.9999999999999996E-6</v>
      </c>
      <c r="AG124" s="69">
        <v>7.9999999999999996E-6</v>
      </c>
      <c r="AH124" s="68">
        <v>0</v>
      </c>
      <c r="AI124" s="68">
        <v>0</v>
      </c>
      <c r="AJ124" s="69">
        <v>0</v>
      </c>
      <c r="AK124" s="69">
        <v>0</v>
      </c>
      <c r="AL124" s="68">
        <v>7.9999999999999996E-6</v>
      </c>
      <c r="AM124" s="68">
        <v>7.9999999999999996E-6</v>
      </c>
      <c r="AN124" s="66">
        <f>VLOOKUP($A124,Instr_2024_A!$A$8:$R$131,Instr_2024_A!$M$6,FALSE)</f>
        <v>1000000</v>
      </c>
      <c r="AO124" s="66">
        <f>VLOOKUP($A124,Instr_2024_A!$A$8:$R$131,Instr_2024_A!$N$6,FALSE)</f>
        <v>1000000</v>
      </c>
    </row>
    <row r="125" spans="1:41" ht="15" customHeight="1" x14ac:dyDescent="0.25">
      <c r="A125" s="63" t="s">
        <v>259</v>
      </c>
      <c r="B125" s="64">
        <v>7.9999999999999996E-6</v>
      </c>
      <c r="C125" s="64">
        <v>7.9999999999999996E-6</v>
      </c>
      <c r="D125" s="64">
        <v>6.9999999999999999E-6</v>
      </c>
      <c r="E125" s="64">
        <v>7.9999999999999996E-6</v>
      </c>
      <c r="F125" s="64">
        <v>9.0000000000000002E-6</v>
      </c>
      <c r="G125" s="64">
        <v>7.9999999999999996E-6</v>
      </c>
      <c r="H125" s="64">
        <v>7.9999999999999996E-6</v>
      </c>
      <c r="I125" s="64">
        <v>5.0000000000000004E-6</v>
      </c>
      <c r="J125" s="64">
        <v>0</v>
      </c>
      <c r="K125" s="64">
        <v>0</v>
      </c>
      <c r="L125" s="65">
        <v>0</v>
      </c>
      <c r="M125" s="65">
        <v>0</v>
      </c>
      <c r="N125" s="66">
        <v>0</v>
      </c>
      <c r="O125" s="66">
        <v>0</v>
      </c>
      <c r="P125" s="67">
        <v>0</v>
      </c>
      <c r="Q125" s="67">
        <v>0</v>
      </c>
      <c r="R125" s="68">
        <v>7.9999999999999996E-6</v>
      </c>
      <c r="S125" s="68">
        <v>7.9999999999999996E-6</v>
      </c>
      <c r="T125" s="69">
        <v>6.9999999999999999E-6</v>
      </c>
      <c r="U125" s="69">
        <v>6.9999999999999999E-6</v>
      </c>
      <c r="V125" s="68">
        <v>7.9999999999999996E-6</v>
      </c>
      <c r="W125" s="68">
        <v>7.9999999999999996E-6</v>
      </c>
      <c r="X125" s="69">
        <v>0</v>
      </c>
      <c r="Y125" s="69">
        <v>0</v>
      </c>
      <c r="Z125" s="68">
        <v>0</v>
      </c>
      <c r="AA125" s="68">
        <v>0</v>
      </c>
      <c r="AB125" s="69">
        <v>7.9999999999999996E-6</v>
      </c>
      <c r="AC125" s="69">
        <v>7.9999999999999996E-6</v>
      </c>
      <c r="AD125" s="68">
        <v>6.9999999999999999E-6</v>
      </c>
      <c r="AE125" s="68">
        <v>6.9999999999999999E-6</v>
      </c>
      <c r="AF125" s="69">
        <v>7.9999999999999996E-6</v>
      </c>
      <c r="AG125" s="69">
        <v>7.9999999999999996E-6</v>
      </c>
      <c r="AH125" s="68">
        <v>0</v>
      </c>
      <c r="AI125" s="68">
        <v>0</v>
      </c>
      <c r="AJ125" s="69">
        <v>0</v>
      </c>
      <c r="AK125" s="69">
        <v>0</v>
      </c>
      <c r="AL125" s="68">
        <v>7.9999999999999996E-6</v>
      </c>
      <c r="AM125" s="68">
        <v>7.9999999999999996E-6</v>
      </c>
      <c r="AN125" s="66">
        <f>VLOOKUP($A125,Instr_2024_A!$A$8:$R$131,Instr_2024_A!$M$6,FALSE)</f>
        <v>1000000</v>
      </c>
      <c r="AO125" s="66">
        <f>VLOOKUP($A125,Instr_2024_A!$A$8:$R$131,Instr_2024_A!$N$6,FALSE)</f>
        <v>1000000</v>
      </c>
    </row>
    <row r="126" spans="1:41" ht="15" customHeight="1" x14ac:dyDescent="0.25">
      <c r="A126" s="63" t="s">
        <v>260</v>
      </c>
      <c r="B126" s="64">
        <v>7.9999999999999996E-6</v>
      </c>
      <c r="C126" s="64">
        <v>7.9999999999999996E-6</v>
      </c>
      <c r="D126" s="64">
        <v>6.9999999999999999E-6</v>
      </c>
      <c r="E126" s="64">
        <v>7.9999999999999996E-6</v>
      </c>
      <c r="F126" s="64">
        <v>9.0000000000000002E-6</v>
      </c>
      <c r="G126" s="64">
        <v>7.9999999999999996E-6</v>
      </c>
      <c r="H126" s="64">
        <v>3.0000000000000001E-6</v>
      </c>
      <c r="I126" s="64">
        <v>5.0000000000000004E-6</v>
      </c>
      <c r="J126" s="64">
        <v>0</v>
      </c>
      <c r="K126" s="64">
        <v>0</v>
      </c>
      <c r="L126" s="65">
        <v>0</v>
      </c>
      <c r="M126" s="65">
        <v>0</v>
      </c>
      <c r="N126" s="66">
        <v>0</v>
      </c>
      <c r="O126" s="66">
        <v>0</v>
      </c>
      <c r="P126" s="67">
        <v>0</v>
      </c>
      <c r="Q126" s="67">
        <v>0</v>
      </c>
      <c r="R126" s="68">
        <v>7.9999999999999996E-6</v>
      </c>
      <c r="S126" s="68">
        <v>7.9999999999999996E-6</v>
      </c>
      <c r="T126" s="69">
        <v>6.9999999999999999E-6</v>
      </c>
      <c r="U126" s="69">
        <v>6.9999999999999999E-6</v>
      </c>
      <c r="V126" s="68">
        <v>3.0000000000000001E-6</v>
      </c>
      <c r="W126" s="68">
        <v>3.0000000000000001E-6</v>
      </c>
      <c r="X126" s="69">
        <v>0</v>
      </c>
      <c r="Y126" s="69">
        <v>0</v>
      </c>
      <c r="Z126" s="68">
        <v>0</v>
      </c>
      <c r="AA126" s="68">
        <v>0</v>
      </c>
      <c r="AB126" s="69">
        <v>7.9999999999999996E-6</v>
      </c>
      <c r="AC126" s="69">
        <v>7.9999999999999996E-6</v>
      </c>
      <c r="AD126" s="68">
        <v>6.9999999999999999E-6</v>
      </c>
      <c r="AE126" s="68">
        <v>6.9999999999999999E-6</v>
      </c>
      <c r="AF126" s="69">
        <v>3.0000000000000001E-6</v>
      </c>
      <c r="AG126" s="69">
        <v>3.0000000000000001E-6</v>
      </c>
      <c r="AH126" s="68">
        <v>0</v>
      </c>
      <c r="AI126" s="68">
        <v>0</v>
      </c>
      <c r="AJ126" s="69">
        <v>0</v>
      </c>
      <c r="AK126" s="69">
        <v>0</v>
      </c>
      <c r="AL126" s="68">
        <v>7.9999999999999996E-6</v>
      </c>
      <c r="AM126" s="68">
        <v>7.9999999999999996E-6</v>
      </c>
      <c r="AN126" s="66">
        <f>VLOOKUP($A126,Instr_2024_A!$A$8:$R$131,Instr_2024_A!$M$6,FALSE)</f>
        <v>1000000</v>
      </c>
      <c r="AO126" s="66">
        <f>VLOOKUP($A126,Instr_2024_A!$A$8:$R$131,Instr_2024_A!$N$6,FALSE)</f>
        <v>1000000</v>
      </c>
    </row>
    <row r="127" spans="1:41" ht="15" customHeight="1" x14ac:dyDescent="0.25">
      <c r="A127" s="63" t="s">
        <v>261</v>
      </c>
      <c r="B127" s="64">
        <v>7.9999999999999996E-6</v>
      </c>
      <c r="C127" s="64">
        <v>7.9999999999999996E-6</v>
      </c>
      <c r="D127" s="64">
        <v>6.9999999999999999E-6</v>
      </c>
      <c r="E127" s="64">
        <v>7.9999999999999996E-6</v>
      </c>
      <c r="F127" s="64">
        <v>9.0000000000000002E-6</v>
      </c>
      <c r="G127" s="64">
        <v>7.9999999999999996E-6</v>
      </c>
      <c r="H127" s="64">
        <v>3.0000000000000001E-6</v>
      </c>
      <c r="I127" s="64">
        <v>5.0000000000000004E-6</v>
      </c>
      <c r="J127" s="64">
        <v>0</v>
      </c>
      <c r="K127" s="64">
        <v>0</v>
      </c>
      <c r="L127" s="65">
        <v>0</v>
      </c>
      <c r="M127" s="65">
        <v>0</v>
      </c>
      <c r="N127" s="66">
        <v>0</v>
      </c>
      <c r="O127" s="66">
        <v>0</v>
      </c>
      <c r="P127" s="67">
        <v>0</v>
      </c>
      <c r="Q127" s="67">
        <v>0</v>
      </c>
      <c r="R127" s="68">
        <v>7.9999999999999996E-6</v>
      </c>
      <c r="S127" s="68">
        <v>7.9999999999999996E-6</v>
      </c>
      <c r="T127" s="69">
        <v>6.9999999999999999E-6</v>
      </c>
      <c r="U127" s="69">
        <v>6.9999999999999999E-6</v>
      </c>
      <c r="V127" s="68">
        <v>3.0000000000000001E-6</v>
      </c>
      <c r="W127" s="68">
        <v>3.0000000000000001E-6</v>
      </c>
      <c r="X127" s="69">
        <v>0</v>
      </c>
      <c r="Y127" s="69">
        <v>0</v>
      </c>
      <c r="Z127" s="68">
        <v>0</v>
      </c>
      <c r="AA127" s="68">
        <v>0</v>
      </c>
      <c r="AB127" s="69">
        <v>7.9999999999999996E-6</v>
      </c>
      <c r="AC127" s="69">
        <v>7.9999999999999996E-6</v>
      </c>
      <c r="AD127" s="68">
        <v>6.9999999999999999E-6</v>
      </c>
      <c r="AE127" s="68">
        <v>6.9999999999999999E-6</v>
      </c>
      <c r="AF127" s="69">
        <v>3.0000000000000001E-6</v>
      </c>
      <c r="AG127" s="69">
        <v>3.0000000000000001E-6</v>
      </c>
      <c r="AH127" s="68">
        <v>0</v>
      </c>
      <c r="AI127" s="68">
        <v>0</v>
      </c>
      <c r="AJ127" s="69">
        <v>0</v>
      </c>
      <c r="AK127" s="69">
        <v>0</v>
      </c>
      <c r="AL127" s="68">
        <v>7.9999999999999996E-6</v>
      </c>
      <c r="AM127" s="68">
        <v>7.9999999999999996E-6</v>
      </c>
      <c r="AN127" s="66">
        <f>VLOOKUP($A127,Instr_2024_A!$A$8:$R$131,Instr_2024_A!$M$6,FALSE)</f>
        <v>1000000</v>
      </c>
      <c r="AO127" s="66">
        <f>VLOOKUP($A127,Instr_2024_A!$A$8:$R$131,Instr_2024_A!$N$6,FALSE)</f>
        <v>1000000</v>
      </c>
    </row>
    <row r="128" spans="1:41" ht="15" customHeight="1" x14ac:dyDescent="0.25">
      <c r="A128" s="63" t="s">
        <v>182</v>
      </c>
      <c r="B128" s="64">
        <v>0</v>
      </c>
      <c r="C128" s="64">
        <v>0</v>
      </c>
      <c r="D128" s="64">
        <v>0</v>
      </c>
      <c r="E128" s="64">
        <v>0</v>
      </c>
      <c r="F128" s="64">
        <v>0</v>
      </c>
      <c r="G128" s="64">
        <v>0</v>
      </c>
      <c r="H128" s="64">
        <v>0</v>
      </c>
      <c r="I128" s="64">
        <v>0</v>
      </c>
      <c r="J128" s="64">
        <v>0</v>
      </c>
      <c r="K128" s="64">
        <v>0</v>
      </c>
      <c r="L128" s="65">
        <v>0</v>
      </c>
      <c r="M128" s="65">
        <v>0</v>
      </c>
      <c r="N128" s="66">
        <v>0</v>
      </c>
      <c r="O128" s="66">
        <v>0</v>
      </c>
      <c r="P128" s="67">
        <v>0</v>
      </c>
      <c r="Q128" s="67">
        <v>0</v>
      </c>
      <c r="R128" s="68">
        <v>0</v>
      </c>
      <c r="S128" s="68">
        <v>0</v>
      </c>
      <c r="T128" s="69">
        <v>0</v>
      </c>
      <c r="U128" s="69">
        <v>0</v>
      </c>
      <c r="V128" s="68">
        <v>0</v>
      </c>
      <c r="W128" s="68">
        <v>0</v>
      </c>
      <c r="X128" s="69">
        <v>0</v>
      </c>
      <c r="Y128" s="69">
        <v>0</v>
      </c>
      <c r="Z128" s="68">
        <v>0</v>
      </c>
      <c r="AA128" s="68">
        <v>0</v>
      </c>
      <c r="AB128" s="69">
        <v>0</v>
      </c>
      <c r="AC128" s="69">
        <v>0</v>
      </c>
      <c r="AD128" s="68">
        <v>0</v>
      </c>
      <c r="AE128" s="68">
        <v>0</v>
      </c>
      <c r="AF128" s="69">
        <v>0</v>
      </c>
      <c r="AG128" s="69">
        <v>0</v>
      </c>
      <c r="AH128" s="68">
        <v>0</v>
      </c>
      <c r="AI128" s="68">
        <v>0</v>
      </c>
      <c r="AJ128" s="69">
        <v>0</v>
      </c>
      <c r="AK128" s="69">
        <v>0</v>
      </c>
      <c r="AL128" s="68">
        <v>0</v>
      </c>
      <c r="AM128" s="68">
        <v>0</v>
      </c>
      <c r="AN128" s="66">
        <f>VLOOKUP($A128,Instr_2024_A!$A$8:$R$131,Instr_2024_A!$M$6,FALSE)</f>
        <v>0.83</v>
      </c>
      <c r="AO128" s="66">
        <f>VLOOKUP($A128,Instr_2024_A!$A$8:$R$131,Instr_2024_A!$N$6,FALSE)</f>
        <v>0.83</v>
      </c>
    </row>
    <row r="129" spans="1:41" ht="15" customHeight="1" x14ac:dyDescent="0.25">
      <c r="A129" s="63" t="s">
        <v>183</v>
      </c>
      <c r="B129" s="64">
        <v>0</v>
      </c>
      <c r="C129" s="64">
        <v>0</v>
      </c>
      <c r="D129" s="64">
        <v>0</v>
      </c>
      <c r="E129" s="64">
        <v>0</v>
      </c>
      <c r="F129" s="64">
        <v>0</v>
      </c>
      <c r="G129" s="64">
        <v>0</v>
      </c>
      <c r="H129" s="64">
        <v>0</v>
      </c>
      <c r="I129" s="64">
        <v>0</v>
      </c>
      <c r="J129" s="64">
        <v>0</v>
      </c>
      <c r="K129" s="64">
        <v>0</v>
      </c>
      <c r="L129" s="65">
        <v>0</v>
      </c>
      <c r="M129" s="65">
        <v>0</v>
      </c>
      <c r="N129" s="66">
        <v>0</v>
      </c>
      <c r="O129" s="66">
        <v>0</v>
      </c>
      <c r="P129" s="67">
        <v>0</v>
      </c>
      <c r="Q129" s="67">
        <v>0</v>
      </c>
      <c r="R129" s="68">
        <v>0</v>
      </c>
      <c r="S129" s="68">
        <v>0</v>
      </c>
      <c r="T129" s="69">
        <v>0</v>
      </c>
      <c r="U129" s="69">
        <v>0</v>
      </c>
      <c r="V129" s="68">
        <v>0</v>
      </c>
      <c r="W129" s="68">
        <v>0</v>
      </c>
      <c r="X129" s="69">
        <v>0</v>
      </c>
      <c r="Y129" s="69">
        <v>0</v>
      </c>
      <c r="Z129" s="68">
        <v>0</v>
      </c>
      <c r="AA129" s="68">
        <v>0</v>
      </c>
      <c r="AB129" s="69">
        <v>0</v>
      </c>
      <c r="AC129" s="69">
        <v>0</v>
      </c>
      <c r="AD129" s="68">
        <v>0</v>
      </c>
      <c r="AE129" s="68">
        <v>0</v>
      </c>
      <c r="AF129" s="69">
        <v>0</v>
      </c>
      <c r="AG129" s="69">
        <v>0</v>
      </c>
      <c r="AH129" s="68">
        <v>0</v>
      </c>
      <c r="AI129" s="68">
        <v>0</v>
      </c>
      <c r="AJ129" s="69">
        <v>0</v>
      </c>
      <c r="AK129" s="69">
        <v>0</v>
      </c>
      <c r="AL129" s="68">
        <v>0</v>
      </c>
      <c r="AM129" s="68">
        <v>0</v>
      </c>
      <c r="AN129" s="66">
        <f>VLOOKUP($A129,Instr_2024_A!$A$8:$R$131,Instr_2024_A!$M$6,FALSE)</f>
        <v>1.04</v>
      </c>
      <c r="AO129" s="66">
        <f>VLOOKUP($A129,Instr_2024_A!$A$8:$R$131,Instr_2024_A!$N$6,FALSE)</f>
        <v>1.04</v>
      </c>
    </row>
    <row r="130" spans="1:41" ht="15" customHeight="1" x14ac:dyDescent="0.25">
      <c r="A130" s="63" t="s">
        <v>125</v>
      </c>
      <c r="B130" s="64">
        <v>0</v>
      </c>
      <c r="C130" s="64">
        <v>0</v>
      </c>
      <c r="D130" s="64">
        <v>0</v>
      </c>
      <c r="E130" s="64">
        <v>0</v>
      </c>
      <c r="F130" s="64">
        <v>0</v>
      </c>
      <c r="G130" s="64">
        <v>0</v>
      </c>
      <c r="H130" s="64">
        <v>0</v>
      </c>
      <c r="I130" s="64">
        <v>0</v>
      </c>
      <c r="J130" s="64">
        <v>0</v>
      </c>
      <c r="K130" s="64">
        <v>0</v>
      </c>
      <c r="L130" s="65">
        <v>0</v>
      </c>
      <c r="M130" s="65">
        <v>0</v>
      </c>
      <c r="N130" s="66">
        <v>0</v>
      </c>
      <c r="O130" s="66">
        <v>0</v>
      </c>
      <c r="P130" s="67">
        <v>0</v>
      </c>
      <c r="Q130" s="67">
        <v>0</v>
      </c>
      <c r="R130" s="68">
        <v>0</v>
      </c>
      <c r="S130" s="68">
        <v>0</v>
      </c>
      <c r="T130" s="69">
        <v>0</v>
      </c>
      <c r="U130" s="69">
        <v>0</v>
      </c>
      <c r="V130" s="68">
        <v>0</v>
      </c>
      <c r="W130" s="68">
        <v>0</v>
      </c>
      <c r="X130" s="69">
        <v>0</v>
      </c>
      <c r="Y130" s="69">
        <v>0</v>
      </c>
      <c r="Z130" s="68">
        <v>0</v>
      </c>
      <c r="AA130" s="68">
        <v>0</v>
      </c>
      <c r="AB130" s="69">
        <v>0</v>
      </c>
      <c r="AC130" s="69">
        <v>0</v>
      </c>
      <c r="AD130" s="68">
        <v>0</v>
      </c>
      <c r="AE130" s="68">
        <v>0</v>
      </c>
      <c r="AF130" s="69">
        <v>0</v>
      </c>
      <c r="AG130" s="69">
        <v>0</v>
      </c>
      <c r="AH130" s="68">
        <v>0</v>
      </c>
      <c r="AI130" s="68">
        <v>0</v>
      </c>
      <c r="AJ130" s="69">
        <v>0</v>
      </c>
      <c r="AK130" s="69">
        <v>0</v>
      </c>
      <c r="AL130" s="68">
        <v>0</v>
      </c>
      <c r="AM130" s="68">
        <v>0</v>
      </c>
      <c r="AN130" s="66">
        <f>VLOOKUP($A130,Instr_2024_A!$A$8:$R$131,Instr_2024_A!$M$6,FALSE)</f>
        <v>0</v>
      </c>
      <c r="AO130" s="66">
        <f>VLOOKUP($A130,Instr_2024_A!$A$8:$R$131,Instr_2024_A!$N$6,FALSE)</f>
        <v>0</v>
      </c>
    </row>
    <row r="131" spans="1:41" ht="15" customHeight="1" x14ac:dyDescent="0.25">
      <c r="A131" s="63" t="s">
        <v>126</v>
      </c>
      <c r="B131" s="64">
        <v>0</v>
      </c>
      <c r="C131" s="64">
        <v>0</v>
      </c>
      <c r="D131" s="64">
        <v>0</v>
      </c>
      <c r="E131" s="64">
        <v>0</v>
      </c>
      <c r="F131" s="64">
        <v>0</v>
      </c>
      <c r="G131" s="64">
        <v>0</v>
      </c>
      <c r="H131" s="64">
        <v>0</v>
      </c>
      <c r="I131" s="64">
        <v>0</v>
      </c>
      <c r="J131" s="64">
        <v>0</v>
      </c>
      <c r="K131" s="64">
        <v>0</v>
      </c>
      <c r="L131" s="65">
        <v>0</v>
      </c>
      <c r="M131" s="65">
        <v>0</v>
      </c>
      <c r="N131" s="66">
        <v>0</v>
      </c>
      <c r="O131" s="66">
        <v>0</v>
      </c>
      <c r="P131" s="67">
        <v>0</v>
      </c>
      <c r="Q131" s="67">
        <v>0</v>
      </c>
      <c r="R131" s="68">
        <v>0</v>
      </c>
      <c r="S131" s="68">
        <v>0</v>
      </c>
      <c r="T131" s="69">
        <v>0</v>
      </c>
      <c r="U131" s="69">
        <v>0</v>
      </c>
      <c r="V131" s="68">
        <v>0</v>
      </c>
      <c r="W131" s="68">
        <v>0</v>
      </c>
      <c r="X131" s="69">
        <v>0</v>
      </c>
      <c r="Y131" s="69">
        <v>0</v>
      </c>
      <c r="Z131" s="68">
        <v>0</v>
      </c>
      <c r="AA131" s="68">
        <v>0</v>
      </c>
      <c r="AB131" s="69">
        <v>0</v>
      </c>
      <c r="AC131" s="69">
        <v>0</v>
      </c>
      <c r="AD131" s="68">
        <v>0</v>
      </c>
      <c r="AE131" s="68">
        <v>0</v>
      </c>
      <c r="AF131" s="69">
        <v>0</v>
      </c>
      <c r="AG131" s="69">
        <v>0</v>
      </c>
      <c r="AH131" s="68">
        <v>0</v>
      </c>
      <c r="AI131" s="68">
        <v>0</v>
      </c>
      <c r="AJ131" s="69">
        <v>0</v>
      </c>
      <c r="AK131" s="69">
        <v>0</v>
      </c>
      <c r="AL131" s="68">
        <v>0</v>
      </c>
      <c r="AM131" s="68">
        <v>0</v>
      </c>
      <c r="AN131" s="66">
        <f>VLOOKUP($A131,Instr_2024_A!$A$8:$R$131,Instr_2024_A!$M$6,FALSE)</f>
        <v>0</v>
      </c>
      <c r="AO131" s="66">
        <f>VLOOKUP($A131,Instr_2024_A!$A$8:$R$131,Instr_2024_A!$N$6,FALSE)</f>
        <v>0</v>
      </c>
    </row>
    <row r="132" spans="1:41" ht="15" customHeight="1" x14ac:dyDescent="0.25">
      <c r="A132" s="63" t="s">
        <v>127</v>
      </c>
      <c r="B132" s="64">
        <v>0</v>
      </c>
      <c r="C132" s="64">
        <v>0</v>
      </c>
      <c r="D132" s="64">
        <v>0</v>
      </c>
      <c r="E132" s="64">
        <v>0</v>
      </c>
      <c r="F132" s="64">
        <v>0</v>
      </c>
      <c r="G132" s="64">
        <v>0</v>
      </c>
      <c r="H132" s="64">
        <v>0</v>
      </c>
      <c r="I132" s="64">
        <v>0</v>
      </c>
      <c r="J132" s="64">
        <v>0</v>
      </c>
      <c r="K132" s="64">
        <v>0</v>
      </c>
      <c r="L132" s="65">
        <v>0</v>
      </c>
      <c r="M132" s="65">
        <v>0</v>
      </c>
      <c r="N132" s="66">
        <v>0</v>
      </c>
      <c r="O132" s="66">
        <v>0</v>
      </c>
      <c r="P132" s="67">
        <v>0</v>
      </c>
      <c r="Q132" s="67">
        <v>0</v>
      </c>
      <c r="R132" s="68">
        <v>0</v>
      </c>
      <c r="S132" s="68">
        <v>0</v>
      </c>
      <c r="T132" s="69">
        <v>0</v>
      </c>
      <c r="U132" s="69">
        <v>0</v>
      </c>
      <c r="V132" s="68">
        <v>0</v>
      </c>
      <c r="W132" s="68">
        <v>0</v>
      </c>
      <c r="X132" s="69">
        <v>0</v>
      </c>
      <c r="Y132" s="69">
        <v>0</v>
      </c>
      <c r="Z132" s="68">
        <v>0</v>
      </c>
      <c r="AA132" s="68">
        <v>0</v>
      </c>
      <c r="AB132" s="69">
        <v>0</v>
      </c>
      <c r="AC132" s="69">
        <v>0</v>
      </c>
      <c r="AD132" s="68">
        <v>0</v>
      </c>
      <c r="AE132" s="68">
        <v>0</v>
      </c>
      <c r="AF132" s="69">
        <v>0</v>
      </c>
      <c r="AG132" s="69">
        <v>0</v>
      </c>
      <c r="AH132" s="68">
        <v>0</v>
      </c>
      <c r="AI132" s="68">
        <v>0</v>
      </c>
      <c r="AJ132" s="69">
        <v>0</v>
      </c>
      <c r="AK132" s="69">
        <v>0</v>
      </c>
      <c r="AL132" s="68">
        <v>0</v>
      </c>
      <c r="AM132" s="68">
        <v>0</v>
      </c>
      <c r="AN132" s="66">
        <f>VLOOKUP($A132,Instr_2024_A!$A$8:$R$131,Instr_2024_A!$M$6,FALSE)</f>
        <v>0</v>
      </c>
      <c r="AO132" s="66">
        <f>VLOOKUP($A132,Instr_2024_A!$A$8:$R$131,Instr_2024_A!$N$6,FALSE)</f>
        <v>0</v>
      </c>
    </row>
    <row r="133" spans="1:41" ht="15" customHeight="1" x14ac:dyDescent="0.25">
      <c r="A133" s="63" t="s">
        <v>128</v>
      </c>
      <c r="B133" s="64">
        <v>0</v>
      </c>
      <c r="C133" s="64">
        <v>0</v>
      </c>
      <c r="D133" s="64">
        <v>0</v>
      </c>
      <c r="E133" s="64">
        <v>0</v>
      </c>
      <c r="F133" s="64">
        <v>0</v>
      </c>
      <c r="G133" s="64">
        <v>0</v>
      </c>
      <c r="H133" s="64">
        <v>0</v>
      </c>
      <c r="I133" s="64">
        <v>0</v>
      </c>
      <c r="J133" s="64">
        <v>0</v>
      </c>
      <c r="K133" s="64">
        <v>0</v>
      </c>
      <c r="L133" s="65">
        <v>0</v>
      </c>
      <c r="M133" s="65">
        <v>0</v>
      </c>
      <c r="N133" s="66">
        <v>0</v>
      </c>
      <c r="O133" s="66">
        <v>0</v>
      </c>
      <c r="P133" s="67">
        <v>0</v>
      </c>
      <c r="Q133" s="67">
        <v>0</v>
      </c>
      <c r="R133" s="68">
        <v>0</v>
      </c>
      <c r="S133" s="68">
        <v>0</v>
      </c>
      <c r="T133" s="69">
        <v>0</v>
      </c>
      <c r="U133" s="69">
        <v>0</v>
      </c>
      <c r="V133" s="68">
        <v>0</v>
      </c>
      <c r="W133" s="68">
        <v>0</v>
      </c>
      <c r="X133" s="69">
        <v>0</v>
      </c>
      <c r="Y133" s="69">
        <v>0</v>
      </c>
      <c r="Z133" s="68">
        <v>0</v>
      </c>
      <c r="AA133" s="68">
        <v>0</v>
      </c>
      <c r="AB133" s="69">
        <v>0</v>
      </c>
      <c r="AC133" s="69">
        <v>0</v>
      </c>
      <c r="AD133" s="68">
        <v>0</v>
      </c>
      <c r="AE133" s="68">
        <v>0</v>
      </c>
      <c r="AF133" s="69">
        <v>0</v>
      </c>
      <c r="AG133" s="69">
        <v>0</v>
      </c>
      <c r="AH133" s="68">
        <v>0</v>
      </c>
      <c r="AI133" s="68">
        <v>0</v>
      </c>
      <c r="AJ133" s="69">
        <v>0</v>
      </c>
      <c r="AK133" s="69">
        <v>0</v>
      </c>
      <c r="AL133" s="68">
        <v>0</v>
      </c>
      <c r="AM133" s="68">
        <v>0</v>
      </c>
      <c r="AN133" s="66">
        <f>VLOOKUP($A133,Instr_2024_A!$A$8:$R$131,Instr_2024_A!$M$6,FALSE)</f>
        <v>0</v>
      </c>
      <c r="AO133" s="66">
        <f>VLOOKUP($A133,Instr_2024_A!$A$8:$R$131,Instr_2024_A!$N$6,FALSE)</f>
        <v>0</v>
      </c>
    </row>
    <row r="134" spans="1:41" ht="15" customHeight="1"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row>
    <row r="135" spans="1:41" ht="15" customHeight="1"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row>
    <row r="136" spans="1:41" ht="15" customHeight="1"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row>
    <row r="137" spans="1:41" ht="15" customHeight="1"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row>
    <row r="138" spans="1:41" ht="15" customHeight="1"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row>
    <row r="139" spans="1:41" ht="15" customHeight="1"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row>
    <row r="140" spans="1:41" ht="15" customHeight="1"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row>
    <row r="141" spans="1:41" ht="15" customHeight="1"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row>
    <row r="142" spans="1:41" ht="15" customHeight="1"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row>
    <row r="143" spans="1:41" ht="15" customHeight="1"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row>
    <row r="144" spans="1:41" ht="15" customHeight="1"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row>
    <row r="145" spans="1:41" ht="15" customHeight="1"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row>
    <row r="146" spans="1:41" ht="15" customHeight="1"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row>
    <row r="147" spans="1:41" ht="15" customHeight="1"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row>
    <row r="148" spans="1:41" ht="15" customHeight="1"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row>
    <row r="149" spans="1:41" ht="15" customHeight="1"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row>
    <row r="150" spans="1:41" ht="15" customHeight="1"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row>
    <row r="151" spans="1:41" ht="15" customHeight="1"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row>
    <row r="152" spans="1:41" ht="15" customHeight="1"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row>
    <row r="153" spans="1:41" ht="15" customHeight="1"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row>
    <row r="154" spans="1:41" ht="15" customHeight="1"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row>
    <row r="155" spans="1:41" ht="15" customHeight="1"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row>
    <row r="156" spans="1:41" ht="15" customHeight="1"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row>
    <row r="157" spans="1:41" ht="15" customHeight="1"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row>
    <row r="158" spans="1:41" ht="15" customHeight="1"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row>
    <row r="159" spans="1:41" ht="15" customHeight="1"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row>
    <row r="160" spans="1:41" ht="15" customHeight="1"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row>
    <row r="161" spans="1:41" ht="15" customHeight="1"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row>
    <row r="162" spans="1:41" ht="15" customHeight="1"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row>
    <row r="163" spans="1:41" ht="15" customHeight="1"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row>
    <row r="164" spans="1:41" ht="15" customHeight="1"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row>
    <row r="165" spans="1:41" ht="15" customHeight="1"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row>
    <row r="166" spans="1:41" ht="15" customHeight="1"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row>
    <row r="167" spans="1:41" ht="15" customHeight="1"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row>
    <row r="168" spans="1:41" ht="15" customHeight="1"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row>
    <row r="169" spans="1:41" ht="15" customHeight="1"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row>
    <row r="170" spans="1:41" ht="15" customHeight="1"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row>
    <row r="171" spans="1:41" ht="15" customHeight="1"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row>
    <row r="172" spans="1:41" ht="15" customHeight="1"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row>
    <row r="173" spans="1:41" ht="15" customHeight="1"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row>
    <row r="174" spans="1:41" ht="15" customHeight="1"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row>
    <row r="175" spans="1:41" ht="15" customHeight="1"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row>
    <row r="176" spans="1:41" ht="15" customHeight="1"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row>
    <row r="177" spans="1:41" ht="15" customHeight="1"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row>
    <row r="178" spans="1:41" ht="15" customHeight="1"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row>
    <row r="179" spans="1:41" ht="15" customHeight="1"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row>
    <row r="180" spans="1:41" ht="15" customHeight="1"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row>
    <row r="181" spans="1:41" ht="15" customHeight="1"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row>
    <row r="182" spans="1:41" ht="15" customHeight="1"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row>
    <row r="183" spans="1:41" ht="15" customHeight="1"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row>
    <row r="184" spans="1:41" ht="15" customHeight="1"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row>
    <row r="185" spans="1:41" ht="15" customHeight="1"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row>
    <row r="186" spans="1:41" ht="15" customHeight="1"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row>
    <row r="187" spans="1:41" ht="15" customHeight="1"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row>
    <row r="188" spans="1:41" ht="15" customHeight="1"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row>
    <row r="189" spans="1:41" ht="15" customHeight="1"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row>
    <row r="190" spans="1:41" ht="15" customHeight="1"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row>
    <row r="191" spans="1:41" ht="15" customHeight="1" x14ac:dyDescent="0.2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row>
    <row r="192" spans="1:41" ht="15" customHeight="1" x14ac:dyDescent="0.2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row>
    <row r="193" spans="1:41" ht="15" customHeight="1" x14ac:dyDescent="0.2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row>
    <row r="194" spans="1:41" ht="15" customHeight="1" x14ac:dyDescent="0.2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row>
    <row r="195" spans="1:41" ht="15" customHeight="1" x14ac:dyDescent="0.2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row>
    <row r="196" spans="1:41" ht="15" customHeight="1" x14ac:dyDescent="0.2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row>
    <row r="197" spans="1:41" ht="15" customHeight="1" x14ac:dyDescent="0.2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row>
    <row r="198" spans="1:41" ht="15" customHeight="1" x14ac:dyDescent="0.2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row>
    <row r="199" spans="1:41" ht="15" customHeight="1" x14ac:dyDescent="0.2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row>
    <row r="200" spans="1:41" ht="15" customHeight="1" x14ac:dyDescent="0.2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row>
    <row r="201" spans="1:41" ht="15" customHeight="1" x14ac:dyDescent="0.2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row>
    <row r="202" spans="1:41" ht="15" customHeight="1" x14ac:dyDescent="0.2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row>
    <row r="203" spans="1:41" ht="15" customHeight="1" x14ac:dyDescent="0.25">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row>
    <row r="204" spans="1:41" ht="15" customHeight="1" x14ac:dyDescent="0.25">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row>
    <row r="205" spans="1:41" ht="15" customHeight="1" x14ac:dyDescent="0.2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row>
    <row r="206" spans="1:41" ht="15" customHeight="1" x14ac:dyDescent="0.25">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row>
    <row r="207" spans="1:41" ht="15" customHeight="1" x14ac:dyDescent="0.2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row>
    <row r="208" spans="1:41" ht="15" customHeight="1" x14ac:dyDescent="0.2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row>
    <row r="209" spans="1:41" ht="15" customHeight="1" x14ac:dyDescent="0.25">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row>
    <row r="210" spans="1:41" ht="15" customHeight="1" x14ac:dyDescent="0.25">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row>
    <row r="211" spans="1:41" ht="15" customHeight="1" x14ac:dyDescent="0.2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row>
    <row r="212" spans="1:41" ht="15" customHeight="1" x14ac:dyDescent="0.25">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row>
    <row r="213" spans="1:41" ht="15" customHeight="1" x14ac:dyDescent="0.25">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row>
    <row r="214" spans="1:41" ht="15" customHeight="1" x14ac:dyDescent="0.25">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row>
    <row r="215" spans="1:41" ht="15" customHeight="1" x14ac:dyDescent="0.2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row>
    <row r="216" spans="1:41" ht="15" customHeight="1" x14ac:dyDescent="0.2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row>
    <row r="217" spans="1:41" ht="15" customHeight="1" x14ac:dyDescent="0.25">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row>
    <row r="218" spans="1:41" ht="15" customHeight="1" x14ac:dyDescent="0.25">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row>
    <row r="219" spans="1:41" ht="15" customHeight="1" x14ac:dyDescent="0.25">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row>
    <row r="220" spans="1:41" x14ac:dyDescent="0.25">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row>
    <row r="221" spans="1:41" x14ac:dyDescent="0.25">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row>
    <row r="222" spans="1:41" x14ac:dyDescent="0.2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row>
  </sheetData>
  <mergeCells count="2">
    <mergeCell ref="A3:M3"/>
    <mergeCell ref="B7:Z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1D4FE-7039-4D2E-8479-CD6DEDFDB79D}">
  <ds:schemaRefs>
    <ds:schemaRef ds:uri="Microsoft.SharePoint.Taxonomy.ContentTypeSync"/>
  </ds:schemaRefs>
</ds:datastoreItem>
</file>

<file path=customXml/itemProps2.xml><?xml version="1.0" encoding="utf-8"?>
<ds:datastoreItem xmlns:ds="http://schemas.openxmlformats.org/officeDocument/2006/customXml" ds:itemID="{5CBDADCD-7D44-4B38-83B3-7BD576C28020}">
  <ds:schemaRef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b8f74c7-0748-4175-b0a7-798791edd7a4"/>
    <ds:schemaRef ds:uri="http://schemas.microsoft.com/office/2006/metadata/properties"/>
  </ds:schemaRefs>
</ds:datastoreItem>
</file>

<file path=customXml/itemProps3.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4.xml><?xml version="1.0" encoding="utf-8"?>
<ds:datastoreItem xmlns:ds="http://schemas.openxmlformats.org/officeDocument/2006/customXml" ds:itemID="{95570D88-3CD0-481E-A194-73632EC4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Instr_2024_A</vt:lpstr>
      <vt:lpstr>Instr_2024_B</vt:lpstr>
      <vt:lpstr>BMP_2024</vt:lpstr>
      <vt:lpstr>Instr_2024_A!EUR_CRA</vt:lpstr>
      <vt:lpstr>Instr_2024_A!GBP_CRA</vt:lpstr>
      <vt:lpstr>Instr_2024_A!USD_CRA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2025-01-15T13:34:27Z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y fmtid="{D5CDD505-2E9C-101B-9397-08002B2CF9AE}" pid="34" name="ERISKeywords">
    <vt:lpwstr/>
  </property>
  <property fmtid="{D5CDD505-2E9C-101B-9397-08002B2CF9AE}" pid="35" name="ERISDocumentType">
    <vt:lpwstr/>
  </property>
</Properties>
</file>