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1570" windowHeight="9480" tabRatio="540"/>
  </bookViews>
  <sheets>
    <sheet name="Instructions" sheetId="43" r:id="rId1"/>
    <sheet name="RFR term structures" sheetId="22" r:id="rId2"/>
    <sheet name="SCR shock down" sheetId="53" r:id="rId3"/>
    <sheet name="SCR shock up" sheetId="54" r:id="rId4"/>
    <sheet name="VA" sheetId="55" state="hidden" r:id="rId5"/>
    <sheet name="Lab_RFR" sheetId="44" state="hidden" r:id="rId6"/>
    <sheet name="Shocks" sheetId="49" state="hidden" r:id="rId7"/>
    <sheet name="BSL_RFR_spot_no_VA" sheetId="45" state="hidden" r:id="rId8"/>
    <sheet name="BSL_RFR_spot_with_VA" sheetId="46" state="hidden" r:id="rId9"/>
    <sheet name="SCEN1_RFR_spot_no_VA" sheetId="47" state="hidden" r:id="rId10"/>
    <sheet name="SCEN1_RFR_spot_with_VA" sheetId="48" state="hidden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54" l="1"/>
  <c r="H6" i="53"/>
  <c r="H6" i="55" l="1"/>
  <c r="D31" i="49" l="1"/>
  <c r="E31" i="49"/>
  <c r="D32" i="49"/>
  <c r="E32" i="49"/>
  <c r="D33" i="49"/>
  <c r="E33" i="49"/>
  <c r="D34" i="49"/>
  <c r="E34" i="49"/>
  <c r="D35" i="49"/>
  <c r="E35" i="49"/>
  <c r="D36" i="49"/>
  <c r="E36" i="49"/>
  <c r="D37" i="49"/>
  <c r="E37" i="49"/>
  <c r="D38" i="49"/>
  <c r="E38" i="49"/>
  <c r="D39" i="49"/>
  <c r="E39" i="49"/>
  <c r="D40" i="49"/>
  <c r="E40" i="49"/>
  <c r="D41" i="49"/>
  <c r="E41" i="49"/>
  <c r="D42" i="49"/>
  <c r="E42" i="49"/>
  <c r="D43" i="49"/>
  <c r="E43" i="49"/>
  <c r="D44" i="49"/>
  <c r="E44" i="49"/>
  <c r="D45" i="49"/>
  <c r="E45" i="49"/>
  <c r="D46" i="49"/>
  <c r="E46" i="49"/>
  <c r="D47" i="49"/>
  <c r="E47" i="49"/>
  <c r="D48" i="49"/>
  <c r="E48" i="49"/>
  <c r="D49" i="49"/>
  <c r="E49" i="49"/>
  <c r="D50" i="49"/>
  <c r="E50" i="49"/>
  <c r="D51" i="49"/>
  <c r="E51" i="49"/>
  <c r="D52" i="49"/>
  <c r="E52" i="49"/>
  <c r="D53" i="49"/>
  <c r="E53" i="49"/>
  <c r="D54" i="49"/>
  <c r="E54" i="49"/>
  <c r="D55" i="49"/>
  <c r="E55" i="49"/>
  <c r="D56" i="49"/>
  <c r="E56" i="49"/>
  <c r="D57" i="49"/>
  <c r="E57" i="49"/>
  <c r="D58" i="49"/>
  <c r="E58" i="49"/>
  <c r="D59" i="49"/>
  <c r="E59" i="49"/>
  <c r="D60" i="49"/>
  <c r="E60" i="49"/>
  <c r="D61" i="49"/>
  <c r="E61" i="49"/>
  <c r="D62" i="49"/>
  <c r="E62" i="49"/>
  <c r="D63" i="49"/>
  <c r="E63" i="49"/>
  <c r="D64" i="49"/>
  <c r="E64" i="49"/>
  <c r="D65" i="49"/>
  <c r="E65" i="49"/>
  <c r="D66" i="49"/>
  <c r="E66" i="49"/>
  <c r="D67" i="49"/>
  <c r="E67" i="49"/>
  <c r="D68" i="49"/>
  <c r="E68" i="49"/>
  <c r="D69" i="49"/>
  <c r="E69" i="49"/>
  <c r="D70" i="49"/>
  <c r="E70" i="49"/>
  <c r="D71" i="49"/>
  <c r="E71" i="49"/>
  <c r="D72" i="49"/>
  <c r="E72" i="49"/>
  <c r="D73" i="49"/>
  <c r="E73" i="49"/>
  <c r="D74" i="49"/>
  <c r="E74" i="49"/>
  <c r="D75" i="49"/>
  <c r="E75" i="49"/>
  <c r="D76" i="49"/>
  <c r="E76" i="49"/>
  <c r="D77" i="49"/>
  <c r="E77" i="49"/>
  <c r="D78" i="49"/>
  <c r="E78" i="49"/>
  <c r="D79" i="49"/>
  <c r="E79" i="49"/>
  <c r="D80" i="49"/>
  <c r="E80" i="49"/>
  <c r="D81" i="49"/>
  <c r="E81" i="49"/>
  <c r="D82" i="49"/>
  <c r="E82" i="49"/>
  <c r="D83" i="49"/>
  <c r="E83" i="49"/>
  <c r="D84" i="49"/>
  <c r="E84" i="49"/>
  <c r="D85" i="49"/>
  <c r="E85" i="49"/>
  <c r="D86" i="49"/>
  <c r="E86" i="49"/>
  <c r="D87" i="49"/>
  <c r="E87" i="49"/>
  <c r="D88" i="49"/>
  <c r="E88" i="49"/>
  <c r="D89" i="49"/>
  <c r="E89" i="49"/>
  <c r="D90" i="49"/>
  <c r="E90" i="49"/>
  <c r="D91" i="49"/>
  <c r="E91" i="49"/>
  <c r="D92" i="49"/>
  <c r="E92" i="49"/>
  <c r="D93" i="49"/>
  <c r="E93" i="49"/>
  <c r="D94" i="49"/>
  <c r="E94" i="49"/>
  <c r="D95" i="49"/>
  <c r="E95" i="49"/>
  <c r="D96" i="49"/>
  <c r="E96" i="49"/>
  <c r="D97" i="49"/>
  <c r="E97" i="49"/>
  <c r="D98" i="49"/>
  <c r="E98" i="49"/>
  <c r="D99" i="49"/>
  <c r="E99" i="49"/>
  <c r="D101" i="49"/>
  <c r="E101" i="49"/>
  <c r="E102" i="49" s="1"/>
  <c r="E103" i="49" s="1"/>
  <c r="E104" i="49" s="1"/>
  <c r="E105" i="49" s="1"/>
  <c r="E106" i="49" s="1"/>
  <c r="E107" i="49" s="1"/>
  <c r="E108" i="49" s="1"/>
  <c r="E109" i="49" s="1"/>
  <c r="E110" i="49" s="1"/>
  <c r="E111" i="49" s="1"/>
  <c r="E112" i="49" s="1"/>
  <c r="E113" i="49" s="1"/>
  <c r="E114" i="49" s="1"/>
  <c r="E115" i="49" s="1"/>
  <c r="E116" i="49" s="1"/>
  <c r="E117" i="49" s="1"/>
  <c r="E118" i="49" s="1"/>
  <c r="E119" i="49" s="1"/>
  <c r="E120" i="49" s="1"/>
  <c r="E121" i="49" s="1"/>
  <c r="E122" i="49" s="1"/>
  <c r="E123" i="49" s="1"/>
  <c r="E124" i="49" s="1"/>
  <c r="E125" i="49" s="1"/>
  <c r="E126" i="49" s="1"/>
  <c r="E127" i="49" s="1"/>
  <c r="E128" i="49" s="1"/>
  <c r="E129" i="49" s="1"/>
  <c r="E130" i="49" s="1"/>
  <c r="E131" i="49" s="1"/>
  <c r="E132" i="49" s="1"/>
  <c r="E133" i="49" s="1"/>
  <c r="E134" i="49" s="1"/>
  <c r="E135" i="49" s="1"/>
  <c r="E136" i="49" s="1"/>
  <c r="E137" i="49" s="1"/>
  <c r="E138" i="49" s="1"/>
  <c r="E139" i="49" s="1"/>
  <c r="E140" i="49" s="1"/>
  <c r="E141" i="49" s="1"/>
  <c r="E142" i="49" s="1"/>
  <c r="E143" i="49" s="1"/>
  <c r="E144" i="49" s="1"/>
  <c r="E145" i="49" s="1"/>
  <c r="E146" i="49" s="1"/>
  <c r="E147" i="49" s="1"/>
  <c r="E148" i="49" s="1"/>
  <c r="E149" i="49" s="1"/>
  <c r="E150" i="49" s="1"/>
  <c r="E151" i="49" s="1"/>
  <c r="E152" i="49" s="1"/>
  <c r="E153" i="49" s="1"/>
  <c r="E154" i="49" s="1"/>
  <c r="E155" i="49" s="1"/>
  <c r="E156" i="49" s="1"/>
  <c r="E157" i="49" s="1"/>
  <c r="E158" i="49" s="1"/>
  <c r="E159" i="49" s="1"/>
  <c r="E160" i="49" s="1"/>
  <c r="D102" i="49"/>
  <c r="D103" i="49" s="1"/>
  <c r="D104" i="49" s="1"/>
  <c r="D105" i="49" s="1"/>
  <c r="D106" i="49" s="1"/>
  <c r="D107" i="49" s="1"/>
  <c r="D108" i="49" s="1"/>
  <c r="D109" i="49" s="1"/>
  <c r="D110" i="49" s="1"/>
  <c r="D111" i="49" s="1"/>
  <c r="D112" i="49" s="1"/>
  <c r="D113" i="49" s="1"/>
  <c r="D114" i="49" s="1"/>
  <c r="D115" i="49" s="1"/>
  <c r="D116" i="49" s="1"/>
  <c r="D117" i="49" s="1"/>
  <c r="D118" i="49" s="1"/>
  <c r="D119" i="49" s="1"/>
  <c r="D120" i="49" s="1"/>
  <c r="D121" i="49" s="1"/>
  <c r="D122" i="49" s="1"/>
  <c r="D123" i="49" s="1"/>
  <c r="D124" i="49" s="1"/>
  <c r="D125" i="49" s="1"/>
  <c r="D126" i="49" s="1"/>
  <c r="D127" i="49" s="1"/>
  <c r="D128" i="49" s="1"/>
  <c r="D129" i="49" s="1"/>
  <c r="D130" i="49" s="1"/>
  <c r="D131" i="49" s="1"/>
  <c r="D132" i="49" s="1"/>
  <c r="D133" i="49" s="1"/>
  <c r="D134" i="49" s="1"/>
  <c r="D135" i="49" s="1"/>
  <c r="D136" i="49" s="1"/>
  <c r="D137" i="49" s="1"/>
  <c r="D138" i="49" s="1"/>
  <c r="D139" i="49" s="1"/>
  <c r="D140" i="49" s="1"/>
  <c r="D141" i="49" s="1"/>
  <c r="D142" i="49" s="1"/>
  <c r="D143" i="49" s="1"/>
  <c r="D144" i="49" s="1"/>
  <c r="D145" i="49" s="1"/>
  <c r="D146" i="49" s="1"/>
  <c r="D147" i="49" s="1"/>
  <c r="D148" i="49" s="1"/>
  <c r="D149" i="49" s="1"/>
  <c r="D150" i="49" s="1"/>
  <c r="D151" i="49" s="1"/>
  <c r="D152" i="49" s="1"/>
  <c r="D153" i="49" s="1"/>
  <c r="D154" i="49" s="1"/>
  <c r="D155" i="49" s="1"/>
  <c r="D156" i="49" s="1"/>
  <c r="D157" i="49" s="1"/>
  <c r="D158" i="49" s="1"/>
  <c r="D159" i="49" s="1"/>
  <c r="D160" i="49" s="1"/>
  <c r="H12" i="22" l="1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1" i="22"/>
  <c r="D12" i="22"/>
  <c r="D13" i="22"/>
  <c r="D14" i="22"/>
  <c r="D14" i="54" s="1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1" i="22"/>
  <c r="D11" i="53" l="1"/>
  <c r="D119" i="53"/>
  <c r="D107" i="53"/>
  <c r="D95" i="53"/>
  <c r="D83" i="53"/>
  <c r="D71" i="53"/>
  <c r="D55" i="53"/>
  <c r="D43" i="53"/>
  <c r="D31" i="53"/>
  <c r="D19" i="53"/>
  <c r="D130" i="53"/>
  <c r="D126" i="53"/>
  <c r="D122" i="53"/>
  <c r="D118" i="53"/>
  <c r="D114" i="53"/>
  <c r="D110" i="53"/>
  <c r="D106" i="53"/>
  <c r="D102" i="53"/>
  <c r="D98" i="53"/>
  <c r="D94" i="53"/>
  <c r="D90" i="53"/>
  <c r="D86" i="53"/>
  <c r="D82" i="53"/>
  <c r="D78" i="53"/>
  <c r="D74" i="53"/>
  <c r="D70" i="53"/>
  <c r="D66" i="53"/>
  <c r="D62" i="53"/>
  <c r="D58" i="53"/>
  <c r="D54" i="53"/>
  <c r="D50" i="53"/>
  <c r="D46" i="53"/>
  <c r="D42" i="53"/>
  <c r="D38" i="53"/>
  <c r="D34" i="53"/>
  <c r="D30" i="53"/>
  <c r="D26" i="53"/>
  <c r="D22" i="53"/>
  <c r="D18" i="53"/>
  <c r="D14" i="53"/>
  <c r="D123" i="53"/>
  <c r="D111" i="53"/>
  <c r="D99" i="53"/>
  <c r="D87" i="53"/>
  <c r="D75" i="53"/>
  <c r="D63" i="53"/>
  <c r="D51" i="53"/>
  <c r="D39" i="53"/>
  <c r="D27" i="53"/>
  <c r="D15" i="53"/>
  <c r="D129" i="53"/>
  <c r="D121" i="53"/>
  <c r="D113" i="53"/>
  <c r="D109" i="53"/>
  <c r="D105" i="53"/>
  <c r="D101" i="53"/>
  <c r="D97" i="53"/>
  <c r="D93" i="53"/>
  <c r="D89" i="53"/>
  <c r="D85" i="53"/>
  <c r="D81" i="53"/>
  <c r="D77" i="53"/>
  <c r="D73" i="53"/>
  <c r="D69" i="53"/>
  <c r="D65" i="53"/>
  <c r="D61" i="53"/>
  <c r="D57" i="53"/>
  <c r="D53" i="53"/>
  <c r="D49" i="53"/>
  <c r="D45" i="53"/>
  <c r="D41" i="53"/>
  <c r="D37" i="53"/>
  <c r="D33" i="53"/>
  <c r="D29" i="53"/>
  <c r="D25" i="53"/>
  <c r="D21" i="53"/>
  <c r="D17" i="53"/>
  <c r="D13" i="53"/>
  <c r="D127" i="53"/>
  <c r="D115" i="53"/>
  <c r="D103" i="53"/>
  <c r="D91" i="53"/>
  <c r="D79" i="53"/>
  <c r="D67" i="53"/>
  <c r="D59" i="53"/>
  <c r="D47" i="53"/>
  <c r="D35" i="53"/>
  <c r="D23" i="53"/>
  <c r="D125" i="53"/>
  <c r="D117" i="53"/>
  <c r="D128" i="53"/>
  <c r="D124" i="53"/>
  <c r="D120" i="53"/>
  <c r="D116" i="53"/>
  <c r="D112" i="53"/>
  <c r="D108" i="53"/>
  <c r="D104" i="53"/>
  <c r="D100" i="53"/>
  <c r="D96" i="53"/>
  <c r="D92" i="53"/>
  <c r="D88" i="53"/>
  <c r="D84" i="53"/>
  <c r="D80" i="53"/>
  <c r="D76" i="53"/>
  <c r="D72" i="53"/>
  <c r="D68" i="53"/>
  <c r="D64" i="53"/>
  <c r="D60" i="53"/>
  <c r="D56" i="53"/>
  <c r="D52" i="53"/>
  <c r="D48" i="53"/>
  <c r="D44" i="53"/>
  <c r="D40" i="53"/>
  <c r="D36" i="53"/>
  <c r="D32" i="53"/>
  <c r="D28" i="53"/>
  <c r="D24" i="53"/>
  <c r="D20" i="53"/>
  <c r="D16" i="53"/>
  <c r="D12" i="53"/>
  <c r="D123" i="54"/>
  <c r="D111" i="54"/>
  <c r="D99" i="54"/>
  <c r="D87" i="54"/>
  <c r="D75" i="54"/>
  <c r="D63" i="54"/>
  <c r="D51" i="54"/>
  <c r="D39" i="54"/>
  <c r="D31" i="54"/>
  <c r="D19" i="54"/>
  <c r="D130" i="54"/>
  <c r="D126" i="54"/>
  <c r="D122" i="54"/>
  <c r="D118" i="54"/>
  <c r="D114" i="54"/>
  <c r="D110" i="54"/>
  <c r="D106" i="54"/>
  <c r="D102" i="54"/>
  <c r="D98" i="54"/>
  <c r="D94" i="54"/>
  <c r="D90" i="54"/>
  <c r="D86" i="54"/>
  <c r="D82" i="54"/>
  <c r="D78" i="54"/>
  <c r="D74" i="54"/>
  <c r="D70" i="54"/>
  <c r="D66" i="54"/>
  <c r="D62" i="54"/>
  <c r="D58" i="54"/>
  <c r="D54" i="54"/>
  <c r="D50" i="54"/>
  <c r="D46" i="54"/>
  <c r="D42" i="54"/>
  <c r="D38" i="54"/>
  <c r="D34" i="54"/>
  <c r="D30" i="54"/>
  <c r="D26" i="54"/>
  <c r="D22" i="54"/>
  <c r="D18" i="54"/>
  <c r="D11" i="54"/>
  <c r="D119" i="54"/>
  <c r="D107" i="54"/>
  <c r="D95" i="54"/>
  <c r="D83" i="54"/>
  <c r="D71" i="54"/>
  <c r="D59" i="54"/>
  <c r="D47" i="54"/>
  <c r="D35" i="54"/>
  <c r="D23" i="54"/>
  <c r="D129" i="54"/>
  <c r="D125" i="54"/>
  <c r="D121" i="54"/>
  <c r="D117" i="54"/>
  <c r="D113" i="54"/>
  <c r="D109" i="54"/>
  <c r="D105" i="54"/>
  <c r="D101" i="54"/>
  <c r="D97" i="54"/>
  <c r="D93" i="54"/>
  <c r="D89" i="54"/>
  <c r="D85" i="54"/>
  <c r="D81" i="54"/>
  <c r="D77" i="54"/>
  <c r="D73" i="54"/>
  <c r="D69" i="54"/>
  <c r="D65" i="54"/>
  <c r="D61" i="54"/>
  <c r="D57" i="54"/>
  <c r="D53" i="54"/>
  <c r="D49" i="54"/>
  <c r="D45" i="54"/>
  <c r="D41" i="54"/>
  <c r="D37" i="54"/>
  <c r="D33" i="54"/>
  <c r="D29" i="54"/>
  <c r="D25" i="54"/>
  <c r="D21" i="54"/>
  <c r="D17" i="54"/>
  <c r="D13" i="54"/>
  <c r="D127" i="54"/>
  <c r="D115" i="54"/>
  <c r="D103" i="54"/>
  <c r="D91" i="54"/>
  <c r="D79" i="54"/>
  <c r="D67" i="54"/>
  <c r="D55" i="54"/>
  <c r="D43" i="54"/>
  <c r="D27" i="54"/>
  <c r="D15" i="54"/>
  <c r="D128" i="54"/>
  <c r="D124" i="54"/>
  <c r="D120" i="54"/>
  <c r="D116" i="54"/>
  <c r="D112" i="54"/>
  <c r="D108" i="54"/>
  <c r="D104" i="54"/>
  <c r="D100" i="54"/>
  <c r="D96" i="54"/>
  <c r="D92" i="54"/>
  <c r="D88" i="54"/>
  <c r="D84" i="54"/>
  <c r="D80" i="54"/>
  <c r="D76" i="54"/>
  <c r="D72" i="54"/>
  <c r="D68" i="54"/>
  <c r="D64" i="54"/>
  <c r="D60" i="54"/>
  <c r="D56" i="54"/>
  <c r="D52" i="54"/>
  <c r="D48" i="54"/>
  <c r="D44" i="54"/>
  <c r="D40" i="54"/>
  <c r="D36" i="54"/>
  <c r="D32" i="54"/>
  <c r="D28" i="54"/>
  <c r="D24" i="54"/>
  <c r="D20" i="54"/>
  <c r="D16" i="54"/>
  <c r="D12" i="54"/>
  <c r="I11" i="55"/>
  <c r="I11" i="54" s="1"/>
  <c r="I123" i="55"/>
  <c r="I123" i="54" s="1"/>
  <c r="I115" i="55"/>
  <c r="I115" i="54" s="1"/>
  <c r="I107" i="55"/>
  <c r="I107" i="54" s="1"/>
  <c r="I99" i="55"/>
  <c r="I99" i="54" s="1"/>
  <c r="I91" i="55"/>
  <c r="I91" i="54" s="1"/>
  <c r="I83" i="55"/>
  <c r="I83" i="54" s="1"/>
  <c r="I71" i="55"/>
  <c r="I71" i="54" s="1"/>
  <c r="I63" i="55"/>
  <c r="I63" i="53" s="1"/>
  <c r="I55" i="55"/>
  <c r="I55" i="54" s="1"/>
  <c r="I47" i="55"/>
  <c r="I47" i="54" s="1"/>
  <c r="I39" i="55"/>
  <c r="I39" i="54" s="1"/>
  <c r="I35" i="55"/>
  <c r="I35" i="54" s="1"/>
  <c r="I27" i="55"/>
  <c r="I27" i="54" s="1"/>
  <c r="I19" i="55"/>
  <c r="I19" i="54" s="1"/>
  <c r="I130" i="55"/>
  <c r="I130" i="54" s="1"/>
  <c r="I122" i="55"/>
  <c r="I122" i="54" s="1"/>
  <c r="I114" i="55"/>
  <c r="I114" i="54" s="1"/>
  <c r="I106" i="55"/>
  <c r="I106" i="54" s="1"/>
  <c r="I98" i="55"/>
  <c r="I98" i="54" s="1"/>
  <c r="I90" i="55"/>
  <c r="I90" i="54" s="1"/>
  <c r="I82" i="55"/>
  <c r="I82" i="54" s="1"/>
  <c r="I74" i="55"/>
  <c r="I74" i="54" s="1"/>
  <c r="I66" i="55"/>
  <c r="I66" i="54" s="1"/>
  <c r="I58" i="55"/>
  <c r="I58" i="54" s="1"/>
  <c r="I50" i="55"/>
  <c r="I50" i="54" s="1"/>
  <c r="I42" i="55"/>
  <c r="I42" i="54" s="1"/>
  <c r="I34" i="55"/>
  <c r="I34" i="54" s="1"/>
  <c r="I26" i="55"/>
  <c r="I26" i="54" s="1"/>
  <c r="I14" i="55"/>
  <c r="I14" i="54" s="1"/>
  <c r="I129" i="55"/>
  <c r="I129" i="54" s="1"/>
  <c r="I125" i="55"/>
  <c r="I125" i="54" s="1"/>
  <c r="I121" i="55"/>
  <c r="I121" i="54" s="1"/>
  <c r="I117" i="55"/>
  <c r="I117" i="54" s="1"/>
  <c r="I113" i="55"/>
  <c r="I113" i="54" s="1"/>
  <c r="I109" i="55"/>
  <c r="I109" i="54" s="1"/>
  <c r="I105" i="55"/>
  <c r="I105" i="54" s="1"/>
  <c r="I101" i="55"/>
  <c r="I101" i="54" s="1"/>
  <c r="I97" i="55"/>
  <c r="I97" i="54" s="1"/>
  <c r="I93" i="55"/>
  <c r="I93" i="54" s="1"/>
  <c r="I89" i="55"/>
  <c r="I89" i="54" s="1"/>
  <c r="I85" i="55"/>
  <c r="I85" i="54" s="1"/>
  <c r="I81" i="55"/>
  <c r="I81" i="54" s="1"/>
  <c r="I77" i="55"/>
  <c r="I77" i="54" s="1"/>
  <c r="I73" i="55"/>
  <c r="I73" i="54" s="1"/>
  <c r="I69" i="55"/>
  <c r="I69" i="53" s="1"/>
  <c r="I65" i="55"/>
  <c r="I65" i="54" s="1"/>
  <c r="I61" i="55"/>
  <c r="I61" i="54" s="1"/>
  <c r="I57" i="55"/>
  <c r="I57" i="54" s="1"/>
  <c r="I53" i="55"/>
  <c r="I53" i="54" s="1"/>
  <c r="I49" i="55"/>
  <c r="I49" i="54" s="1"/>
  <c r="I45" i="55"/>
  <c r="I45" i="54" s="1"/>
  <c r="I41" i="55"/>
  <c r="I41" i="54" s="1"/>
  <c r="I37" i="55"/>
  <c r="I37" i="54" s="1"/>
  <c r="I33" i="55"/>
  <c r="I33" i="54" s="1"/>
  <c r="I29" i="55"/>
  <c r="I29" i="54" s="1"/>
  <c r="I25" i="55"/>
  <c r="I25" i="54" s="1"/>
  <c r="I21" i="55"/>
  <c r="I21" i="54" s="1"/>
  <c r="I17" i="55"/>
  <c r="I17" i="54" s="1"/>
  <c r="I13" i="55"/>
  <c r="I13" i="54" s="1"/>
  <c r="I127" i="55"/>
  <c r="I127" i="54" s="1"/>
  <c r="I119" i="55"/>
  <c r="I119" i="54" s="1"/>
  <c r="I111" i="55"/>
  <c r="I111" i="54" s="1"/>
  <c r="I103" i="55"/>
  <c r="I103" i="54" s="1"/>
  <c r="I95" i="55"/>
  <c r="I95" i="54" s="1"/>
  <c r="I87" i="55"/>
  <c r="I87" i="54" s="1"/>
  <c r="I79" i="55"/>
  <c r="I79" i="54" s="1"/>
  <c r="I75" i="55"/>
  <c r="I75" i="54" s="1"/>
  <c r="I67" i="55"/>
  <c r="I67" i="54" s="1"/>
  <c r="I59" i="55"/>
  <c r="I59" i="54" s="1"/>
  <c r="I51" i="55"/>
  <c r="I51" i="54" s="1"/>
  <c r="I43" i="55"/>
  <c r="I43" i="54" s="1"/>
  <c r="I31" i="55"/>
  <c r="I31" i="54" s="1"/>
  <c r="I23" i="55"/>
  <c r="I23" i="54" s="1"/>
  <c r="I15" i="55"/>
  <c r="I15" i="54" s="1"/>
  <c r="I126" i="55"/>
  <c r="I126" i="54" s="1"/>
  <c r="I118" i="55"/>
  <c r="I118" i="54" s="1"/>
  <c r="I110" i="55"/>
  <c r="I110" i="54" s="1"/>
  <c r="I102" i="55"/>
  <c r="I102" i="54" s="1"/>
  <c r="I94" i="55"/>
  <c r="I94" i="54" s="1"/>
  <c r="I86" i="55"/>
  <c r="I86" i="54" s="1"/>
  <c r="I78" i="55"/>
  <c r="I78" i="54" s="1"/>
  <c r="I70" i="55"/>
  <c r="I70" i="54" s="1"/>
  <c r="I62" i="55"/>
  <c r="I62" i="54" s="1"/>
  <c r="I54" i="55"/>
  <c r="I54" i="54" s="1"/>
  <c r="I46" i="55"/>
  <c r="I46" i="54" s="1"/>
  <c r="I38" i="55"/>
  <c r="I38" i="54" s="1"/>
  <c r="I30" i="55"/>
  <c r="I30" i="54" s="1"/>
  <c r="I22" i="55"/>
  <c r="I22" i="54" s="1"/>
  <c r="I18" i="55"/>
  <c r="I18" i="54" s="1"/>
  <c r="I128" i="55"/>
  <c r="I128" i="54" s="1"/>
  <c r="I124" i="55"/>
  <c r="I124" i="54" s="1"/>
  <c r="I120" i="55"/>
  <c r="I120" i="54" s="1"/>
  <c r="I116" i="55"/>
  <c r="I116" i="54" s="1"/>
  <c r="I112" i="55"/>
  <c r="I112" i="54" s="1"/>
  <c r="I108" i="55"/>
  <c r="I108" i="54" s="1"/>
  <c r="I104" i="55"/>
  <c r="I104" i="54" s="1"/>
  <c r="I100" i="55"/>
  <c r="I100" i="54" s="1"/>
  <c r="I96" i="55"/>
  <c r="I96" i="54" s="1"/>
  <c r="I92" i="55"/>
  <c r="I92" i="54" s="1"/>
  <c r="I88" i="55"/>
  <c r="I88" i="54" s="1"/>
  <c r="I84" i="55"/>
  <c r="I84" i="54" s="1"/>
  <c r="I80" i="55"/>
  <c r="I80" i="54" s="1"/>
  <c r="I76" i="55"/>
  <c r="I76" i="54" s="1"/>
  <c r="I72" i="55"/>
  <c r="I72" i="54" s="1"/>
  <c r="I68" i="55"/>
  <c r="I68" i="54" s="1"/>
  <c r="I64" i="55"/>
  <c r="I64" i="54" s="1"/>
  <c r="I60" i="55"/>
  <c r="I60" i="54" s="1"/>
  <c r="I56" i="55"/>
  <c r="I56" i="54" s="1"/>
  <c r="I52" i="55"/>
  <c r="I52" i="54" s="1"/>
  <c r="I48" i="55"/>
  <c r="I48" i="54" s="1"/>
  <c r="I44" i="55"/>
  <c r="I44" i="54" s="1"/>
  <c r="I40" i="55"/>
  <c r="I40" i="54" s="1"/>
  <c r="I36" i="55"/>
  <c r="I36" i="54" s="1"/>
  <c r="I32" i="55"/>
  <c r="I32" i="54" s="1"/>
  <c r="I28" i="55"/>
  <c r="I28" i="54" s="1"/>
  <c r="I24" i="55"/>
  <c r="I24" i="54" s="1"/>
  <c r="I20" i="55"/>
  <c r="I20" i="54" s="1"/>
  <c r="I16" i="55"/>
  <c r="I16" i="53" s="1"/>
  <c r="I12" i="55"/>
  <c r="I12" i="54" s="1"/>
  <c r="E6" i="44"/>
  <c r="D6" i="44"/>
  <c r="I20" i="53" l="1"/>
  <c r="I115" i="53"/>
  <c r="I121" i="53"/>
  <c r="I14" i="53"/>
  <c r="I52" i="53"/>
  <c r="I91" i="53"/>
  <c r="I21" i="53"/>
  <c r="I111" i="53"/>
  <c r="I54" i="53"/>
  <c r="I119" i="53"/>
  <c r="I69" i="54"/>
  <c r="I68" i="53"/>
  <c r="I23" i="53"/>
  <c r="I85" i="53"/>
  <c r="I87" i="53"/>
  <c r="I46" i="53"/>
  <c r="I70" i="53"/>
  <c r="I95" i="53"/>
  <c r="I63" i="54"/>
  <c r="I117" i="53"/>
  <c r="I101" i="53"/>
  <c r="I15" i="53"/>
  <c r="I22" i="53"/>
  <c r="I19" i="53"/>
  <c r="I28" i="53"/>
  <c r="I44" i="53"/>
  <c r="I29" i="53"/>
  <c r="I16" i="54"/>
  <c r="I36" i="53"/>
  <c r="I76" i="53"/>
  <c r="I84" i="53"/>
  <c r="I92" i="53"/>
  <c r="I100" i="53"/>
  <c r="I108" i="53"/>
  <c r="I116" i="53"/>
  <c r="I124" i="53"/>
  <c r="I47" i="53"/>
  <c r="I67" i="53"/>
  <c r="I37" i="53"/>
  <c r="I45" i="53"/>
  <c r="I53" i="53"/>
  <c r="I61" i="53"/>
  <c r="I39" i="53"/>
  <c r="I38" i="53"/>
  <c r="I78" i="53"/>
  <c r="I86" i="53"/>
  <c r="I94" i="53"/>
  <c r="I102" i="53"/>
  <c r="I110" i="53"/>
  <c r="I118" i="53"/>
  <c r="I126" i="53"/>
  <c r="I43" i="53"/>
  <c r="I71" i="53"/>
  <c r="I60" i="53"/>
  <c r="I109" i="53"/>
  <c r="I24" i="53"/>
  <c r="I48" i="53"/>
  <c r="I56" i="53"/>
  <c r="I64" i="53"/>
  <c r="I72" i="53"/>
  <c r="I125" i="53"/>
  <c r="I79" i="53"/>
  <c r="I103" i="53"/>
  <c r="I127" i="53"/>
  <c r="I17" i="53"/>
  <c r="I25" i="53"/>
  <c r="I81" i="53"/>
  <c r="I89" i="53"/>
  <c r="I97" i="53"/>
  <c r="I105" i="53"/>
  <c r="I113" i="53"/>
  <c r="I129" i="53"/>
  <c r="I27" i="53"/>
  <c r="I75" i="53"/>
  <c r="I99" i="53"/>
  <c r="I123" i="53"/>
  <c r="I18" i="53"/>
  <c r="I26" i="53"/>
  <c r="I42" i="53"/>
  <c r="I50" i="53"/>
  <c r="I58" i="53"/>
  <c r="I66" i="53"/>
  <c r="I83" i="53"/>
  <c r="I107" i="53"/>
  <c r="I11" i="53"/>
  <c r="I12" i="53"/>
  <c r="I13" i="53"/>
  <c r="I77" i="53"/>
  <c r="I93" i="53"/>
  <c r="I30" i="53"/>
  <c r="I62" i="53"/>
  <c r="I32" i="53"/>
  <c r="I40" i="53"/>
  <c r="I80" i="53"/>
  <c r="I88" i="53"/>
  <c r="I96" i="53"/>
  <c r="I104" i="53"/>
  <c r="I112" i="53"/>
  <c r="I120" i="53"/>
  <c r="I128" i="53"/>
  <c r="I35" i="53"/>
  <c r="I59" i="53"/>
  <c r="I33" i="53"/>
  <c r="I41" i="53"/>
  <c r="I49" i="53"/>
  <c r="I57" i="53"/>
  <c r="I65" i="53"/>
  <c r="I73" i="53"/>
  <c r="I51" i="53"/>
  <c r="I34" i="53"/>
  <c r="I74" i="53"/>
  <c r="I82" i="53"/>
  <c r="I90" i="53"/>
  <c r="I98" i="53"/>
  <c r="I106" i="53"/>
  <c r="I114" i="53"/>
  <c r="I122" i="53"/>
  <c r="I130" i="53"/>
  <c r="I31" i="53"/>
  <c r="I55" i="53"/>
  <c r="F159" i="44"/>
  <c r="C154" i="44"/>
  <c r="C146" i="44"/>
  <c r="C138" i="44"/>
  <c r="C130" i="44"/>
  <c r="C122" i="44"/>
  <c r="C114" i="44"/>
  <c r="C106" i="44"/>
  <c r="C98" i="44"/>
  <c r="C90" i="44"/>
  <c r="C82" i="44"/>
  <c r="C74" i="44"/>
  <c r="C66" i="44"/>
  <c r="C58" i="44"/>
  <c r="C50" i="44"/>
  <c r="C42" i="44"/>
  <c r="C34" i="44"/>
  <c r="C26" i="44"/>
  <c r="C18" i="44"/>
  <c r="C160" i="44"/>
  <c r="C152" i="44"/>
  <c r="C144" i="44"/>
  <c r="C136" i="44"/>
  <c r="C128" i="44"/>
  <c r="C120" i="44"/>
  <c r="C112" i="44"/>
  <c r="C104" i="44"/>
  <c r="C96" i="44"/>
  <c r="C88" i="44"/>
  <c r="C80" i="44"/>
  <c r="C72" i="44"/>
  <c r="C64" i="44"/>
  <c r="C56" i="44"/>
  <c r="C48" i="44"/>
  <c r="C40" i="44"/>
  <c r="C32" i="44"/>
  <c r="C24" i="44"/>
  <c r="C16" i="44"/>
  <c r="C158" i="44"/>
  <c r="C150" i="44"/>
  <c r="C142" i="44"/>
  <c r="C134" i="44"/>
  <c r="C126" i="44"/>
  <c r="C118" i="44"/>
  <c r="C110" i="44"/>
  <c r="C102" i="44"/>
  <c r="C94" i="44"/>
  <c r="C86" i="44"/>
  <c r="C78" i="44"/>
  <c r="C70" i="44"/>
  <c r="C62" i="44"/>
  <c r="C54" i="44"/>
  <c r="C46" i="44"/>
  <c r="C38" i="44"/>
  <c r="C30" i="44"/>
  <c r="C22" i="44"/>
  <c r="C14" i="44"/>
  <c r="C156" i="44"/>
  <c r="C148" i="44"/>
  <c r="C140" i="44"/>
  <c r="C132" i="44"/>
  <c r="C124" i="44"/>
  <c r="C116" i="44"/>
  <c r="C108" i="44"/>
  <c r="C100" i="44"/>
  <c r="C92" i="44"/>
  <c r="C84" i="44"/>
  <c r="C76" i="44"/>
  <c r="C68" i="44"/>
  <c r="C60" i="44"/>
  <c r="C52" i="44"/>
  <c r="C44" i="44"/>
  <c r="C36" i="44"/>
  <c r="C28" i="44"/>
  <c r="C20" i="44"/>
  <c r="C12" i="44"/>
  <c r="C157" i="44"/>
  <c r="C153" i="44"/>
  <c r="C149" i="44"/>
  <c r="C145" i="44"/>
  <c r="C141" i="44"/>
  <c r="C137" i="44"/>
  <c r="C133" i="44"/>
  <c r="C129" i="44"/>
  <c r="C125" i="44"/>
  <c r="C121" i="44"/>
  <c r="C117" i="44"/>
  <c r="C113" i="44"/>
  <c r="C109" i="44"/>
  <c r="C105" i="44"/>
  <c r="C101" i="44"/>
  <c r="C97" i="44"/>
  <c r="C93" i="44"/>
  <c r="C89" i="44"/>
  <c r="C85" i="44"/>
  <c r="C81" i="44"/>
  <c r="C77" i="44"/>
  <c r="C73" i="44"/>
  <c r="C69" i="44"/>
  <c r="C65" i="44"/>
  <c r="C61" i="44"/>
  <c r="C57" i="44"/>
  <c r="C53" i="44"/>
  <c r="C49" i="44"/>
  <c r="C45" i="44"/>
  <c r="C41" i="44"/>
  <c r="C37" i="44"/>
  <c r="C33" i="44"/>
  <c r="C29" i="44"/>
  <c r="C25" i="44"/>
  <c r="C21" i="44"/>
  <c r="C17" i="44"/>
  <c r="C13" i="44"/>
  <c r="C159" i="44"/>
  <c r="C155" i="44"/>
  <c r="C151" i="44"/>
  <c r="C147" i="44"/>
  <c r="C143" i="44"/>
  <c r="C139" i="44"/>
  <c r="C135" i="44"/>
  <c r="C131" i="44"/>
  <c r="C127" i="44"/>
  <c r="C123" i="44"/>
  <c r="C119" i="44"/>
  <c r="C115" i="44"/>
  <c r="C111" i="44"/>
  <c r="C107" i="44"/>
  <c r="C103" i="44"/>
  <c r="C99" i="44"/>
  <c r="C95" i="44"/>
  <c r="C91" i="44"/>
  <c r="C87" i="44"/>
  <c r="C83" i="44"/>
  <c r="C79" i="44"/>
  <c r="C75" i="44"/>
  <c r="C71" i="44"/>
  <c r="C67" i="44"/>
  <c r="C63" i="44"/>
  <c r="C59" i="44"/>
  <c r="C55" i="44"/>
  <c r="C51" i="44"/>
  <c r="C47" i="44"/>
  <c r="C43" i="44"/>
  <c r="C39" i="44"/>
  <c r="C35" i="44"/>
  <c r="C31" i="44"/>
  <c r="C27" i="44"/>
  <c r="C23" i="44"/>
  <c r="C19" i="44"/>
  <c r="C15" i="44"/>
  <c r="C11" i="44"/>
  <c r="D51" i="44"/>
  <c r="D99" i="44"/>
  <c r="D139" i="44"/>
  <c r="D67" i="44"/>
  <c r="D107" i="44"/>
  <c r="D19" i="44"/>
  <c r="D75" i="44"/>
  <c r="D123" i="44"/>
  <c r="D31" i="44"/>
  <c r="D131" i="44"/>
  <c r="D59" i="44"/>
  <c r="F83" i="44"/>
  <c r="F101" i="44"/>
  <c r="F127" i="44"/>
  <c r="C127" i="22" s="1"/>
  <c r="F147" i="44"/>
  <c r="G15" i="44"/>
  <c r="D45" i="44"/>
  <c r="F69" i="44"/>
  <c r="F95" i="44"/>
  <c r="F115" i="44"/>
  <c r="F133" i="44"/>
  <c r="F14" i="44"/>
  <c r="F38" i="44"/>
  <c r="F46" i="44"/>
  <c r="D50" i="44"/>
  <c r="D58" i="44"/>
  <c r="D66" i="44"/>
  <c r="D82" i="44"/>
  <c r="D90" i="44"/>
  <c r="D98" i="44"/>
  <c r="G51" i="44"/>
  <c r="G67" i="44"/>
  <c r="G83" i="44"/>
  <c r="G99" i="44"/>
  <c r="G115" i="44"/>
  <c r="G131" i="44"/>
  <c r="G147" i="44"/>
  <c r="F67" i="44"/>
  <c r="F85" i="44"/>
  <c r="F111" i="44"/>
  <c r="F131" i="44"/>
  <c r="F149" i="44"/>
  <c r="D35" i="44"/>
  <c r="D47" i="44"/>
  <c r="D63" i="44"/>
  <c r="D79" i="44"/>
  <c r="D95" i="44"/>
  <c r="D111" i="44"/>
  <c r="D127" i="44"/>
  <c r="D143" i="44"/>
  <c r="D159" i="44"/>
  <c r="G31" i="44"/>
  <c r="G59" i="44"/>
  <c r="G75" i="44"/>
  <c r="G91" i="44"/>
  <c r="G107" i="44"/>
  <c r="G123" i="44"/>
  <c r="G139" i="44"/>
  <c r="G155" i="44"/>
  <c r="F79" i="44"/>
  <c r="F99" i="44"/>
  <c r="F117" i="44"/>
  <c r="F143" i="44"/>
  <c r="D15" i="44"/>
  <c r="D29" i="44"/>
  <c r="D55" i="44"/>
  <c r="D71" i="44"/>
  <c r="D87" i="44"/>
  <c r="D103" i="44"/>
  <c r="D119" i="44"/>
  <c r="D135" i="44"/>
  <c r="D151" i="44"/>
  <c r="D12" i="44"/>
  <c r="D20" i="44"/>
  <c r="D24" i="44"/>
  <c r="D28" i="44"/>
  <c r="G36" i="44"/>
  <c r="D36" i="44"/>
  <c r="G40" i="44"/>
  <c r="D40" i="44"/>
  <c r="D44" i="44"/>
  <c r="G52" i="44"/>
  <c r="G56" i="44"/>
  <c r="G60" i="44"/>
  <c r="G64" i="44"/>
  <c r="G68" i="44"/>
  <c r="G76" i="44"/>
  <c r="G92" i="44"/>
  <c r="G108" i="44"/>
  <c r="G124" i="44"/>
  <c r="G124" i="22" s="1"/>
  <c r="G140" i="44"/>
  <c r="G156" i="44"/>
  <c r="D106" i="44"/>
  <c r="D122" i="44"/>
  <c r="D130" i="44"/>
  <c r="D138" i="44"/>
  <c r="D146" i="44"/>
  <c r="D154" i="44"/>
  <c r="D147" i="44"/>
  <c r="D115" i="44"/>
  <c r="D83" i="44"/>
  <c r="G148" i="44"/>
  <c r="G132" i="44"/>
  <c r="G116" i="44"/>
  <c r="G100" i="44"/>
  <c r="G84" i="44"/>
  <c r="G72" i="44"/>
  <c r="G80" i="44"/>
  <c r="G88" i="44"/>
  <c r="G96" i="44"/>
  <c r="G104" i="44"/>
  <c r="G112" i="44"/>
  <c r="G120" i="44"/>
  <c r="G128" i="44"/>
  <c r="G128" i="22" s="1"/>
  <c r="G136" i="44"/>
  <c r="G144" i="44"/>
  <c r="G152" i="44"/>
  <c r="G160" i="44"/>
  <c r="D155" i="44"/>
  <c r="D91" i="44"/>
  <c r="G18" i="44"/>
  <c r="D18" i="44"/>
  <c r="F18" i="44"/>
  <c r="G26" i="44"/>
  <c r="D26" i="44"/>
  <c r="F26" i="44"/>
  <c r="G34" i="44"/>
  <c r="D34" i="44"/>
  <c r="F34" i="44"/>
  <c r="D42" i="44"/>
  <c r="F42" i="44"/>
  <c r="G54" i="44"/>
  <c r="G74" i="44"/>
  <c r="G114" i="44"/>
  <c r="F114" i="44"/>
  <c r="D114" i="44"/>
  <c r="D74" i="44"/>
  <c r="G13" i="44"/>
  <c r="F13" i="44"/>
  <c r="D13" i="44"/>
  <c r="G17" i="44"/>
  <c r="F17" i="44"/>
  <c r="D17" i="44"/>
  <c r="G21" i="44"/>
  <c r="D21" i="44"/>
  <c r="F21" i="44"/>
  <c r="G25" i="44"/>
  <c r="F25" i="44"/>
  <c r="G29" i="44"/>
  <c r="F29" i="44"/>
  <c r="G33" i="44"/>
  <c r="F33" i="44"/>
  <c r="D33" i="44"/>
  <c r="G37" i="44"/>
  <c r="D37" i="44"/>
  <c r="F37" i="44"/>
  <c r="G41" i="44"/>
  <c r="F41" i="44"/>
  <c r="G45" i="44"/>
  <c r="F45" i="44"/>
  <c r="G49" i="44"/>
  <c r="F49" i="44"/>
  <c r="D49" i="44"/>
  <c r="G53" i="44"/>
  <c r="F53" i="44"/>
  <c r="D53" i="44"/>
  <c r="G57" i="44"/>
  <c r="F57" i="44"/>
  <c r="D57" i="44"/>
  <c r="G61" i="44"/>
  <c r="D61" i="44"/>
  <c r="F61" i="44"/>
  <c r="G65" i="44"/>
  <c r="F65" i="44"/>
  <c r="D65" i="44"/>
  <c r="G69" i="44"/>
  <c r="D69" i="44"/>
  <c r="G73" i="44"/>
  <c r="D73" i="44"/>
  <c r="F73" i="44"/>
  <c r="G77" i="44"/>
  <c r="F77" i="44"/>
  <c r="D77" i="44"/>
  <c r="G81" i="44"/>
  <c r="F81" i="44"/>
  <c r="D81" i="44"/>
  <c r="G85" i="44"/>
  <c r="D85" i="44"/>
  <c r="G89" i="44"/>
  <c r="F89" i="44"/>
  <c r="D89" i="44"/>
  <c r="G93" i="44"/>
  <c r="F93" i="44"/>
  <c r="D93" i="44"/>
  <c r="G97" i="44"/>
  <c r="F97" i="44"/>
  <c r="D97" i="44"/>
  <c r="G101" i="44"/>
  <c r="D101" i="44"/>
  <c r="G105" i="44"/>
  <c r="F105" i="44"/>
  <c r="D105" i="44"/>
  <c r="G109" i="44"/>
  <c r="F109" i="44"/>
  <c r="D109" i="44"/>
  <c r="G113" i="44"/>
  <c r="F113" i="44"/>
  <c r="D113" i="44"/>
  <c r="G117" i="44"/>
  <c r="D117" i="44"/>
  <c r="G121" i="44"/>
  <c r="D121" i="44"/>
  <c r="F121" i="44"/>
  <c r="G125" i="44"/>
  <c r="G125" i="22" s="1"/>
  <c r="F125" i="44"/>
  <c r="C125" i="22" s="1"/>
  <c r="D125" i="44"/>
  <c r="G129" i="44"/>
  <c r="G129" i="22" s="1"/>
  <c r="F129" i="44"/>
  <c r="C129" i="22" s="1"/>
  <c r="D129" i="44"/>
  <c r="G133" i="44"/>
  <c r="D133" i="44"/>
  <c r="G137" i="44"/>
  <c r="D137" i="44"/>
  <c r="F137" i="44"/>
  <c r="G141" i="44"/>
  <c r="F141" i="44"/>
  <c r="D141" i="44"/>
  <c r="G145" i="44"/>
  <c r="F145" i="44"/>
  <c r="D145" i="44"/>
  <c r="G149" i="44"/>
  <c r="D149" i="44"/>
  <c r="G153" i="44"/>
  <c r="F153" i="44"/>
  <c r="D153" i="44"/>
  <c r="G157" i="44"/>
  <c r="F157" i="44"/>
  <c r="D157" i="44"/>
  <c r="D25" i="44"/>
  <c r="G42" i="44"/>
  <c r="D14" i="44"/>
  <c r="G14" i="44"/>
  <c r="D22" i="44"/>
  <c r="G22" i="44"/>
  <c r="D30" i="44"/>
  <c r="G30" i="44"/>
  <c r="G38" i="44"/>
  <c r="D38" i="44"/>
  <c r="D46" i="44"/>
  <c r="G46" i="44"/>
  <c r="G50" i="44"/>
  <c r="F50" i="44"/>
  <c r="G58" i="44"/>
  <c r="F58" i="44"/>
  <c r="G62" i="44"/>
  <c r="G66" i="44"/>
  <c r="F66" i="44"/>
  <c r="G70" i="44"/>
  <c r="F70" i="44"/>
  <c r="G78" i="44"/>
  <c r="F78" i="44"/>
  <c r="G82" i="44"/>
  <c r="F82" i="44"/>
  <c r="G86" i="44"/>
  <c r="F86" i="44"/>
  <c r="G90" i="44"/>
  <c r="G94" i="44"/>
  <c r="F94" i="44"/>
  <c r="G98" i="44"/>
  <c r="F98" i="44"/>
  <c r="G102" i="44"/>
  <c r="F102" i="44"/>
  <c r="G106" i="44"/>
  <c r="G110" i="44"/>
  <c r="F110" i="44"/>
  <c r="G118" i="44"/>
  <c r="F118" i="44"/>
  <c r="G122" i="44"/>
  <c r="G126" i="44"/>
  <c r="G126" i="22" s="1"/>
  <c r="F126" i="44"/>
  <c r="C126" i="22" s="1"/>
  <c r="G130" i="44"/>
  <c r="G130" i="22" s="1"/>
  <c r="F130" i="44"/>
  <c r="C130" i="22" s="1"/>
  <c r="G134" i="44"/>
  <c r="F134" i="44"/>
  <c r="G138" i="44"/>
  <c r="G142" i="44"/>
  <c r="F142" i="44"/>
  <c r="G146" i="44"/>
  <c r="F146" i="44"/>
  <c r="G150" i="44"/>
  <c r="F150" i="44"/>
  <c r="G154" i="44"/>
  <c r="G158" i="44"/>
  <c r="F158" i="44"/>
  <c r="D158" i="44"/>
  <c r="D150" i="44"/>
  <c r="D142" i="44"/>
  <c r="D134" i="44"/>
  <c r="D126" i="44"/>
  <c r="D118" i="44"/>
  <c r="D110" i="44"/>
  <c r="D102" i="44"/>
  <c r="D94" i="44"/>
  <c r="D86" i="44"/>
  <c r="D78" i="44"/>
  <c r="D70" i="44"/>
  <c r="D62" i="44"/>
  <c r="D54" i="44"/>
  <c r="F62" i="44"/>
  <c r="F30" i="44"/>
  <c r="D41" i="44"/>
  <c r="F154" i="44"/>
  <c r="F138" i="44"/>
  <c r="F122" i="44"/>
  <c r="F106" i="44"/>
  <c r="F90" i="44"/>
  <c r="F74" i="44"/>
  <c r="F54" i="44"/>
  <c r="F22" i="44"/>
  <c r="G11" i="44"/>
  <c r="F15" i="44"/>
  <c r="F19" i="44"/>
  <c r="G19" i="44"/>
  <c r="F23" i="44"/>
  <c r="F27" i="44"/>
  <c r="G27" i="44"/>
  <c r="F31" i="44"/>
  <c r="F35" i="44"/>
  <c r="F39" i="44"/>
  <c r="G39" i="44"/>
  <c r="G43" i="44"/>
  <c r="F43" i="44"/>
  <c r="F47" i="44"/>
  <c r="F51" i="44"/>
  <c r="F55" i="44"/>
  <c r="F59" i="44"/>
  <c r="F63" i="44"/>
  <c r="D11" i="44"/>
  <c r="D39" i="44"/>
  <c r="D23" i="44"/>
  <c r="F151" i="44"/>
  <c r="F135" i="44"/>
  <c r="F119" i="44"/>
  <c r="F103" i="44"/>
  <c r="F87" i="44"/>
  <c r="F71" i="44"/>
  <c r="G47" i="44"/>
  <c r="G23" i="44"/>
  <c r="G12" i="44"/>
  <c r="F12" i="44"/>
  <c r="G16" i="44"/>
  <c r="F16" i="44"/>
  <c r="G20" i="44"/>
  <c r="F20" i="44"/>
  <c r="G24" i="44"/>
  <c r="F24" i="44"/>
  <c r="G28" i="44"/>
  <c r="F28" i="44"/>
  <c r="G32" i="44"/>
  <c r="F32" i="44"/>
  <c r="F36" i="44"/>
  <c r="F40" i="44"/>
  <c r="G44" i="44"/>
  <c r="F44" i="44"/>
  <c r="G48" i="44"/>
  <c r="F48" i="44"/>
  <c r="F52" i="44"/>
  <c r="F56" i="44"/>
  <c r="F60" i="44"/>
  <c r="F64" i="44"/>
  <c r="F68" i="44"/>
  <c r="F72" i="44"/>
  <c r="F76" i="44"/>
  <c r="F80" i="44"/>
  <c r="F84" i="44"/>
  <c r="F88" i="44"/>
  <c r="F92" i="44"/>
  <c r="F96" i="44"/>
  <c r="F100" i="44"/>
  <c r="F104" i="44"/>
  <c r="F108" i="44"/>
  <c r="F112" i="44"/>
  <c r="F116" i="44"/>
  <c r="F120" i="44"/>
  <c r="F124" i="44"/>
  <c r="C124" i="22" s="1"/>
  <c r="F128" i="44"/>
  <c r="C128" i="22" s="1"/>
  <c r="F132" i="44"/>
  <c r="F136" i="44"/>
  <c r="F140" i="44"/>
  <c r="F144" i="44"/>
  <c r="F148" i="44"/>
  <c r="F152" i="44"/>
  <c r="F156" i="44"/>
  <c r="F160" i="44"/>
  <c r="D160" i="44"/>
  <c r="D156" i="44"/>
  <c r="D152" i="44"/>
  <c r="D148" i="44"/>
  <c r="D144" i="44"/>
  <c r="D140" i="44"/>
  <c r="D136" i="44"/>
  <c r="D132" i="44"/>
  <c r="D128" i="44"/>
  <c r="D124" i="44"/>
  <c r="D120" i="44"/>
  <c r="D116" i="44"/>
  <c r="D112" i="44"/>
  <c r="D108" i="44"/>
  <c r="D104" i="44"/>
  <c r="D100" i="44"/>
  <c r="D96" i="44"/>
  <c r="D92" i="44"/>
  <c r="D88" i="44"/>
  <c r="D84" i="44"/>
  <c r="D80" i="44"/>
  <c r="D76" i="44"/>
  <c r="D72" i="44"/>
  <c r="D68" i="44"/>
  <c r="D64" i="44"/>
  <c r="D60" i="44"/>
  <c r="D56" i="44"/>
  <c r="D52" i="44"/>
  <c r="D48" i="44"/>
  <c r="D43" i="44"/>
  <c r="D32" i="44"/>
  <c r="D27" i="44"/>
  <c r="D16" i="44"/>
  <c r="F11" i="44"/>
  <c r="F155" i="44"/>
  <c r="F139" i="44"/>
  <c r="F123" i="44"/>
  <c r="F107" i="44"/>
  <c r="F91" i="44"/>
  <c r="F75" i="44"/>
  <c r="G159" i="44"/>
  <c r="G151" i="44"/>
  <c r="G143" i="44"/>
  <c r="G135" i="44"/>
  <c r="G127" i="44"/>
  <c r="G127" i="22" s="1"/>
  <c r="H127" i="55" s="1"/>
  <c r="G119" i="44"/>
  <c r="G111" i="44"/>
  <c r="G103" i="44"/>
  <c r="G95" i="44"/>
  <c r="G87" i="44"/>
  <c r="G79" i="44"/>
  <c r="G71" i="44"/>
  <c r="G63" i="44"/>
  <c r="G55" i="44"/>
  <c r="G35" i="44"/>
  <c r="H130" i="55" l="1"/>
  <c r="H130" i="53" s="1"/>
  <c r="H129" i="55"/>
  <c r="H129" i="53" s="1"/>
  <c r="C124" i="53"/>
  <c r="C126" i="53"/>
  <c r="C125" i="53"/>
  <c r="C128" i="53"/>
  <c r="C130" i="53"/>
  <c r="C129" i="53"/>
  <c r="C127" i="53"/>
  <c r="H127" i="53"/>
  <c r="C126" i="54"/>
  <c r="C125" i="54"/>
  <c r="C124" i="54"/>
  <c r="C128" i="54"/>
  <c r="C130" i="54"/>
  <c r="C129" i="54"/>
  <c r="H129" i="54"/>
  <c r="H125" i="55"/>
  <c r="H125" i="54" s="1"/>
  <c r="C127" i="54"/>
  <c r="H127" i="54"/>
  <c r="H126" i="55"/>
  <c r="H126" i="54" s="1"/>
  <c r="H128" i="55"/>
  <c r="H128" i="54" s="1"/>
  <c r="H124" i="55"/>
  <c r="H124" i="54" s="1"/>
  <c r="G11" i="22"/>
  <c r="G35" i="22"/>
  <c r="C91" i="22"/>
  <c r="C108" i="22"/>
  <c r="C76" i="22"/>
  <c r="C36" i="22"/>
  <c r="G20" i="22"/>
  <c r="C39" i="22"/>
  <c r="C15" i="22"/>
  <c r="G98" i="22"/>
  <c r="C78" i="22"/>
  <c r="G58" i="22"/>
  <c r="C93" i="22"/>
  <c r="C81" i="22"/>
  <c r="G49" i="22"/>
  <c r="G41" i="22"/>
  <c r="G29" i="22"/>
  <c r="G17" i="22"/>
  <c r="G120" i="22"/>
  <c r="G100" i="22"/>
  <c r="G64" i="22"/>
  <c r="G36" i="22"/>
  <c r="H36" i="55" s="1"/>
  <c r="G59" i="22"/>
  <c r="C101" i="22"/>
  <c r="G55" i="22"/>
  <c r="G87" i="22"/>
  <c r="G119" i="22"/>
  <c r="C107" i="22"/>
  <c r="C11" i="22"/>
  <c r="C120" i="22"/>
  <c r="C104" i="22"/>
  <c r="C88" i="22"/>
  <c r="C72" i="22"/>
  <c r="C56" i="22"/>
  <c r="C44" i="22"/>
  <c r="C32" i="22"/>
  <c r="C24" i="22"/>
  <c r="C16" i="22"/>
  <c r="G23" i="22"/>
  <c r="C103" i="22"/>
  <c r="C59" i="22"/>
  <c r="C43" i="22"/>
  <c r="C35" i="22"/>
  <c r="C23" i="22"/>
  <c r="C90" i="22"/>
  <c r="G118" i="22"/>
  <c r="C102" i="22"/>
  <c r="C94" i="22"/>
  <c r="G86" i="22"/>
  <c r="G78" i="22"/>
  <c r="G66" i="22"/>
  <c r="C50" i="22"/>
  <c r="G22" i="22"/>
  <c r="G42" i="22"/>
  <c r="C109" i="22"/>
  <c r="G105" i="22"/>
  <c r="C97" i="22"/>
  <c r="G93" i="22"/>
  <c r="G81" i="22"/>
  <c r="C73" i="22"/>
  <c r="G69" i="22"/>
  <c r="C61" i="22"/>
  <c r="C57" i="22"/>
  <c r="G53" i="22"/>
  <c r="C45" i="22"/>
  <c r="C37" i="22"/>
  <c r="C33" i="22"/>
  <c r="C25" i="22"/>
  <c r="G21" i="22"/>
  <c r="G54" i="22"/>
  <c r="G26" i="22"/>
  <c r="G112" i="22"/>
  <c r="G80" i="22"/>
  <c r="G116" i="22"/>
  <c r="G92" i="22"/>
  <c r="G60" i="22"/>
  <c r="C79" i="22"/>
  <c r="G107" i="22"/>
  <c r="G31" i="22"/>
  <c r="C111" i="22"/>
  <c r="G67" i="22"/>
  <c r="C46" i="22"/>
  <c r="C115" i="22"/>
  <c r="G15" i="22"/>
  <c r="C83" i="22"/>
  <c r="G79" i="22"/>
  <c r="C92" i="22"/>
  <c r="G48" i="22"/>
  <c r="G28" i="22"/>
  <c r="C87" i="22"/>
  <c r="C63" i="22"/>
  <c r="C27" i="22"/>
  <c r="G106" i="22"/>
  <c r="C86" i="22"/>
  <c r="C121" i="22"/>
  <c r="G117" i="22"/>
  <c r="C105" i="22"/>
  <c r="G89" i="22"/>
  <c r="C34" i="22"/>
  <c r="G18" i="22"/>
  <c r="G88" i="22"/>
  <c r="G83" i="22"/>
  <c r="G63" i="22"/>
  <c r="H63" i="55" s="1"/>
  <c r="G95" i="22"/>
  <c r="C123" i="22"/>
  <c r="C116" i="22"/>
  <c r="C100" i="22"/>
  <c r="C84" i="22"/>
  <c r="C68" i="22"/>
  <c r="C52" i="22"/>
  <c r="G44" i="22"/>
  <c r="H44" i="55" s="1"/>
  <c r="G32" i="22"/>
  <c r="H32" i="55" s="1"/>
  <c r="G24" i="22"/>
  <c r="H24" i="55" s="1"/>
  <c r="G16" i="22"/>
  <c r="H16" i="55" s="1"/>
  <c r="G47" i="22"/>
  <c r="C119" i="22"/>
  <c r="C55" i="22"/>
  <c r="G43" i="22"/>
  <c r="H43" i="55" s="1"/>
  <c r="C31" i="22"/>
  <c r="G19" i="22"/>
  <c r="C22" i="22"/>
  <c r="C106" i="22"/>
  <c r="C110" i="22"/>
  <c r="G102" i="22"/>
  <c r="G94" i="22"/>
  <c r="C82" i="22"/>
  <c r="C70" i="22"/>
  <c r="G62" i="22"/>
  <c r="G50" i="22"/>
  <c r="G38" i="22"/>
  <c r="G121" i="22"/>
  <c r="H121" i="55" s="1"/>
  <c r="C113" i="22"/>
  <c r="G109" i="22"/>
  <c r="G97" i="22"/>
  <c r="G85" i="22"/>
  <c r="G57" i="22"/>
  <c r="G45" i="22"/>
  <c r="H45" i="55" s="1"/>
  <c r="G33" i="22"/>
  <c r="G25" i="22"/>
  <c r="C13" i="22"/>
  <c r="C114" i="22"/>
  <c r="C42" i="22"/>
  <c r="G34" i="22"/>
  <c r="H34" i="55" s="1"/>
  <c r="C18" i="22"/>
  <c r="G104" i="22"/>
  <c r="G72" i="22"/>
  <c r="G76" i="22"/>
  <c r="G56" i="22"/>
  <c r="G40" i="22"/>
  <c r="G91" i="22"/>
  <c r="C85" i="22"/>
  <c r="G115" i="22"/>
  <c r="G51" i="22"/>
  <c r="C38" i="22"/>
  <c r="C95" i="22"/>
  <c r="G111" i="22"/>
  <c r="H111" i="55" s="1"/>
  <c r="C60" i="22"/>
  <c r="G12" i="22"/>
  <c r="C47" i="22"/>
  <c r="C74" i="22"/>
  <c r="C62" i="22"/>
  <c r="C118" i="22"/>
  <c r="C66" i="22"/>
  <c r="G77" i="22"/>
  <c r="G65" i="22"/>
  <c r="C53" i="22"/>
  <c r="G74" i="22"/>
  <c r="G108" i="22"/>
  <c r="H108" i="55" s="1"/>
  <c r="C99" i="22"/>
  <c r="G123" i="22"/>
  <c r="G71" i="22"/>
  <c r="G103" i="22"/>
  <c r="H103" i="55" s="1"/>
  <c r="C75" i="22"/>
  <c r="C112" i="22"/>
  <c r="C96" i="22"/>
  <c r="C80" i="22"/>
  <c r="C64" i="22"/>
  <c r="C48" i="22"/>
  <c r="C40" i="22"/>
  <c r="C28" i="22"/>
  <c r="C20" i="22"/>
  <c r="C12" i="22"/>
  <c r="C71" i="22"/>
  <c r="C51" i="22"/>
  <c r="G39" i="22"/>
  <c r="G27" i="22"/>
  <c r="C19" i="22"/>
  <c r="C54" i="22"/>
  <c r="C122" i="22"/>
  <c r="C30" i="22"/>
  <c r="G122" i="22"/>
  <c r="G110" i="22"/>
  <c r="C98" i="22"/>
  <c r="G90" i="22"/>
  <c r="G82" i="22"/>
  <c r="G70" i="22"/>
  <c r="C58" i="22"/>
  <c r="G46" i="22"/>
  <c r="H46" i="55" s="1"/>
  <c r="G30" i="22"/>
  <c r="G14" i="22"/>
  <c r="G113" i="22"/>
  <c r="G101" i="22"/>
  <c r="C89" i="22"/>
  <c r="C77" i="22"/>
  <c r="G73" i="22"/>
  <c r="C65" i="22"/>
  <c r="G61" i="22"/>
  <c r="C49" i="22"/>
  <c r="C41" i="22"/>
  <c r="G37" i="22"/>
  <c r="H37" i="55" s="1"/>
  <c r="C29" i="22"/>
  <c r="C21" i="22"/>
  <c r="C17" i="22"/>
  <c r="G13" i="22"/>
  <c r="G114" i="22"/>
  <c r="C26" i="22"/>
  <c r="G96" i="22"/>
  <c r="G84" i="22"/>
  <c r="G68" i="22"/>
  <c r="G52" i="22"/>
  <c r="C117" i="22"/>
  <c r="G75" i="22"/>
  <c r="C67" i="22"/>
  <c r="G99" i="22"/>
  <c r="C14" i="22"/>
  <c r="C69" i="22"/>
  <c r="F56" i="22"/>
  <c r="F88" i="22"/>
  <c r="F120" i="22"/>
  <c r="F78" i="22"/>
  <c r="F110" i="22"/>
  <c r="F125" i="22"/>
  <c r="F101" i="22"/>
  <c r="F93" i="22"/>
  <c r="F73" i="22"/>
  <c r="F34" i="22"/>
  <c r="F130" i="22"/>
  <c r="F24" i="22"/>
  <c r="F15" i="22"/>
  <c r="F82" i="22"/>
  <c r="F19" i="22"/>
  <c r="B15" i="22"/>
  <c r="B47" i="22"/>
  <c r="B79" i="22"/>
  <c r="B111" i="22"/>
  <c r="B25" i="22"/>
  <c r="B57" i="22"/>
  <c r="B89" i="22"/>
  <c r="B121" i="22"/>
  <c r="B28" i="22"/>
  <c r="B92" i="22"/>
  <c r="B70" i="22"/>
  <c r="B48" i="22"/>
  <c r="B112" i="22"/>
  <c r="B26" i="22"/>
  <c r="B58" i="22"/>
  <c r="B122" i="22"/>
  <c r="F43" i="22"/>
  <c r="F76" i="22"/>
  <c r="F108" i="22"/>
  <c r="F11" i="22"/>
  <c r="F54" i="22"/>
  <c r="F118" i="22"/>
  <c r="F38" i="22"/>
  <c r="F57" i="22"/>
  <c r="F21" i="22"/>
  <c r="F13" i="22"/>
  <c r="F26" i="22"/>
  <c r="F91" i="22"/>
  <c r="F44" i="22"/>
  <c r="F20" i="22"/>
  <c r="F71" i="22"/>
  <c r="F63" i="22"/>
  <c r="F66" i="22"/>
  <c r="F31" i="22"/>
  <c r="F99" i="22"/>
  <c r="B35" i="22"/>
  <c r="B67" i="22"/>
  <c r="B99" i="22"/>
  <c r="B13" i="22"/>
  <c r="B45" i="22"/>
  <c r="B77" i="22"/>
  <c r="B109" i="22"/>
  <c r="B68" i="22"/>
  <c r="B46" i="22"/>
  <c r="B110" i="22"/>
  <c r="B24" i="22"/>
  <c r="B88" i="22"/>
  <c r="B120" i="22"/>
  <c r="B34" i="22"/>
  <c r="B98" i="22"/>
  <c r="F16" i="22"/>
  <c r="F48" i="22"/>
  <c r="G48" i="55" s="1"/>
  <c r="F64" i="22"/>
  <c r="F80" i="22"/>
  <c r="F96" i="22"/>
  <c r="F112" i="22"/>
  <c r="F128" i="22"/>
  <c r="F41" i="22"/>
  <c r="F62" i="22"/>
  <c r="F94" i="22"/>
  <c r="F126" i="22"/>
  <c r="F46" i="22"/>
  <c r="F30" i="22"/>
  <c r="F22" i="22"/>
  <c r="F14" i="22"/>
  <c r="F121" i="22"/>
  <c r="F117" i="22"/>
  <c r="F109" i="22"/>
  <c r="F85" i="22"/>
  <c r="F77" i="22"/>
  <c r="F53" i="22"/>
  <c r="F49" i="22"/>
  <c r="F74" i="22"/>
  <c r="F18" i="22"/>
  <c r="F115" i="22"/>
  <c r="F106" i="22"/>
  <c r="F40" i="22"/>
  <c r="F119" i="22"/>
  <c r="F55" i="22"/>
  <c r="F111" i="22"/>
  <c r="G111" i="55" s="1"/>
  <c r="F47" i="22"/>
  <c r="F98" i="22"/>
  <c r="G98" i="55" s="1"/>
  <c r="F58" i="22"/>
  <c r="G58" i="55" s="1"/>
  <c r="F123" i="22"/>
  <c r="F107" i="22"/>
  <c r="F51" i="22"/>
  <c r="B23" i="22"/>
  <c r="B39" i="22"/>
  <c r="B55" i="22"/>
  <c r="B71" i="22"/>
  <c r="B87" i="22"/>
  <c r="B103" i="22"/>
  <c r="B119" i="22"/>
  <c r="B17" i="22"/>
  <c r="B33" i="22"/>
  <c r="B49" i="22"/>
  <c r="B65" i="22"/>
  <c r="B81" i="22"/>
  <c r="B97" i="22"/>
  <c r="B113" i="22"/>
  <c r="B129" i="22"/>
  <c r="B12" i="22"/>
  <c r="B44" i="22"/>
  <c r="B76" i="22"/>
  <c r="B108" i="22"/>
  <c r="B22" i="22"/>
  <c r="B54" i="22"/>
  <c r="B86" i="22"/>
  <c r="B118" i="22"/>
  <c r="B32" i="22"/>
  <c r="B64" i="22"/>
  <c r="B96" i="22"/>
  <c r="B128" i="22"/>
  <c r="B42" i="22"/>
  <c r="B74" i="22"/>
  <c r="B106" i="22"/>
  <c r="F32" i="22"/>
  <c r="F72" i="22"/>
  <c r="F104" i="22"/>
  <c r="F39" i="22"/>
  <c r="G39" i="55" s="1"/>
  <c r="F69" i="22"/>
  <c r="F37" i="22"/>
  <c r="F17" i="22"/>
  <c r="F42" i="22"/>
  <c r="F36" i="22"/>
  <c r="F87" i="22"/>
  <c r="F79" i="22"/>
  <c r="G79" i="55" s="1"/>
  <c r="B31" i="22"/>
  <c r="B63" i="22"/>
  <c r="B95" i="22"/>
  <c r="B127" i="22"/>
  <c r="B41" i="22"/>
  <c r="B73" i="22"/>
  <c r="B105" i="22"/>
  <c r="B60" i="22"/>
  <c r="B124" i="22"/>
  <c r="B38" i="22"/>
  <c r="B102" i="22"/>
  <c r="B16" i="22"/>
  <c r="B80" i="22"/>
  <c r="B90" i="22"/>
  <c r="F60" i="22"/>
  <c r="F92" i="22"/>
  <c r="F124" i="22"/>
  <c r="G124" i="55" s="1"/>
  <c r="F86" i="22"/>
  <c r="F113" i="22"/>
  <c r="F89" i="22"/>
  <c r="G89" i="55" s="1"/>
  <c r="F81" i="22"/>
  <c r="F61" i="22"/>
  <c r="F83" i="22"/>
  <c r="F122" i="22"/>
  <c r="F127" i="22"/>
  <c r="F59" i="22"/>
  <c r="B19" i="22"/>
  <c r="B51" i="22"/>
  <c r="B83" i="22"/>
  <c r="B115" i="22"/>
  <c r="B29" i="22"/>
  <c r="B61" i="22"/>
  <c r="B93" i="22"/>
  <c r="B125" i="22"/>
  <c r="B36" i="22"/>
  <c r="B100" i="22"/>
  <c r="B14" i="22"/>
  <c r="B78" i="22"/>
  <c r="B56" i="22"/>
  <c r="B66" i="22"/>
  <c r="B130" i="22"/>
  <c r="F27" i="22"/>
  <c r="F52" i="22"/>
  <c r="F68" i="22"/>
  <c r="G68" i="55" s="1"/>
  <c r="F84" i="22"/>
  <c r="F100" i="22"/>
  <c r="F116" i="22"/>
  <c r="F23" i="22"/>
  <c r="G23" i="55" s="1"/>
  <c r="F70" i="22"/>
  <c r="F102" i="22"/>
  <c r="F25" i="22"/>
  <c r="F129" i="22"/>
  <c r="F105" i="22"/>
  <c r="F97" i="22"/>
  <c r="F65" i="22"/>
  <c r="F33" i="22"/>
  <c r="G33" i="55" s="1"/>
  <c r="F114" i="22"/>
  <c r="F28" i="22"/>
  <c r="G28" i="55" s="1"/>
  <c r="F12" i="22"/>
  <c r="G12" i="55" s="1"/>
  <c r="F103" i="22"/>
  <c r="F29" i="22"/>
  <c r="F95" i="22"/>
  <c r="F35" i="22"/>
  <c r="F90" i="22"/>
  <c r="F50" i="22"/>
  <c r="F45" i="22"/>
  <c r="F75" i="22"/>
  <c r="F67" i="22"/>
  <c r="B11" i="22"/>
  <c r="B27" i="22"/>
  <c r="B43" i="22"/>
  <c r="B59" i="22"/>
  <c r="B75" i="22"/>
  <c r="B91" i="22"/>
  <c r="B107" i="22"/>
  <c r="B123" i="22"/>
  <c r="B21" i="22"/>
  <c r="B37" i="22"/>
  <c r="B53" i="22"/>
  <c r="B69" i="22"/>
  <c r="B85" i="22"/>
  <c r="B101" i="22"/>
  <c r="B117" i="22"/>
  <c r="B20" i="22"/>
  <c r="B52" i="22"/>
  <c r="B84" i="22"/>
  <c r="B116" i="22"/>
  <c r="B30" i="22"/>
  <c r="B62" i="22"/>
  <c r="B94" i="22"/>
  <c r="B126" i="22"/>
  <c r="B40" i="22"/>
  <c r="B72" i="22"/>
  <c r="B104" i="22"/>
  <c r="B18" i="22"/>
  <c r="B50" i="22"/>
  <c r="B82" i="22"/>
  <c r="B114" i="22"/>
  <c r="G70" i="55" l="1"/>
  <c r="H73" i="55"/>
  <c r="H39" i="55"/>
  <c r="H130" i="54"/>
  <c r="G95" i="55"/>
  <c r="G47" i="55"/>
  <c r="H96" i="55"/>
  <c r="H96" i="53" s="1"/>
  <c r="H104" i="55"/>
  <c r="H104" i="53" s="1"/>
  <c r="H109" i="55"/>
  <c r="H91" i="55"/>
  <c r="H91" i="54" s="1"/>
  <c r="H33" i="55"/>
  <c r="H33" i="53" s="1"/>
  <c r="H78" i="55"/>
  <c r="H78" i="54" s="1"/>
  <c r="G92" i="55"/>
  <c r="H70" i="55"/>
  <c r="H70" i="53" s="1"/>
  <c r="H110" i="55"/>
  <c r="H110" i="53" s="1"/>
  <c r="H115" i="55"/>
  <c r="H115" i="54" s="1"/>
  <c r="H57" i="55"/>
  <c r="H102" i="55"/>
  <c r="H102" i="54" s="1"/>
  <c r="G102" i="55"/>
  <c r="G102" i="54" s="1"/>
  <c r="G32" i="55"/>
  <c r="G32" i="54" s="1"/>
  <c r="G29" i="55"/>
  <c r="G105" i="55"/>
  <c r="G105" i="53" s="1"/>
  <c r="G81" i="55"/>
  <c r="G81" i="53" s="1"/>
  <c r="G42" i="55"/>
  <c r="G42" i="53" s="1"/>
  <c r="G109" i="55"/>
  <c r="G57" i="55"/>
  <c r="G57" i="54" s="1"/>
  <c r="G17" i="55"/>
  <c r="G17" i="54" s="1"/>
  <c r="G99" i="55"/>
  <c r="G99" i="54" s="1"/>
  <c r="G26" i="55"/>
  <c r="G71" i="55"/>
  <c r="G71" i="53" s="1"/>
  <c r="H128" i="53"/>
  <c r="B84" i="53"/>
  <c r="B27" i="53"/>
  <c r="B125" i="53"/>
  <c r="B73" i="53"/>
  <c r="B128" i="53"/>
  <c r="B108" i="53"/>
  <c r="B65" i="53"/>
  <c r="B55" i="53"/>
  <c r="B34" i="53"/>
  <c r="B110" i="53"/>
  <c r="B77" i="53"/>
  <c r="B67" i="53"/>
  <c r="B112" i="53"/>
  <c r="B28" i="53"/>
  <c r="G28" i="53"/>
  <c r="B25" i="53"/>
  <c r="B15" i="53"/>
  <c r="C69" i="53"/>
  <c r="C65" i="53"/>
  <c r="C30" i="53"/>
  <c r="C12" i="53"/>
  <c r="C48" i="53"/>
  <c r="C112" i="53"/>
  <c r="C53" i="53"/>
  <c r="C118" i="53"/>
  <c r="C38" i="53"/>
  <c r="C42" i="53"/>
  <c r="C82" i="53"/>
  <c r="C106" i="53"/>
  <c r="C52" i="53"/>
  <c r="C116" i="53"/>
  <c r="C86" i="53"/>
  <c r="C87" i="53"/>
  <c r="C46" i="53"/>
  <c r="H46" i="53"/>
  <c r="C37" i="53"/>
  <c r="H37" i="53"/>
  <c r="C61" i="53"/>
  <c r="C43" i="53"/>
  <c r="H43" i="53"/>
  <c r="C16" i="53"/>
  <c r="H16" i="53"/>
  <c r="C56" i="53"/>
  <c r="C120" i="53"/>
  <c r="C81" i="53"/>
  <c r="C36" i="53"/>
  <c r="H36" i="53"/>
  <c r="H126" i="53"/>
  <c r="B104" i="53"/>
  <c r="B91" i="53"/>
  <c r="B38" i="53"/>
  <c r="B63" i="53"/>
  <c r="B118" i="53"/>
  <c r="B129" i="53"/>
  <c r="B119" i="53"/>
  <c r="B82" i="53"/>
  <c r="B72" i="53"/>
  <c r="B62" i="53"/>
  <c r="B52" i="53"/>
  <c r="B85" i="53"/>
  <c r="B21" i="53"/>
  <c r="B75" i="53"/>
  <c r="B11" i="53"/>
  <c r="B130" i="53"/>
  <c r="B14" i="53"/>
  <c r="B93" i="53"/>
  <c r="B83" i="53"/>
  <c r="G127" i="55"/>
  <c r="G127" i="54" s="1"/>
  <c r="B80" i="53"/>
  <c r="B124" i="53"/>
  <c r="G124" i="53"/>
  <c r="B41" i="53"/>
  <c r="B31" i="53"/>
  <c r="B106" i="53"/>
  <c r="B96" i="53"/>
  <c r="B86" i="53"/>
  <c r="B76" i="53"/>
  <c r="B113" i="53"/>
  <c r="B49" i="53"/>
  <c r="B103" i="53"/>
  <c r="G39" i="53"/>
  <c r="B39" i="53"/>
  <c r="G22" i="55"/>
  <c r="G22" i="54" s="1"/>
  <c r="B120" i="53"/>
  <c r="B46" i="53"/>
  <c r="B45" i="53"/>
  <c r="B35" i="53"/>
  <c r="B122" i="53"/>
  <c r="G48" i="53"/>
  <c r="B48" i="53"/>
  <c r="B121" i="53"/>
  <c r="G111" i="53"/>
  <c r="B111" i="53"/>
  <c r="C14" i="53"/>
  <c r="C117" i="53"/>
  <c r="C17" i="53"/>
  <c r="C41" i="53"/>
  <c r="H113" i="55"/>
  <c r="H113" i="54" s="1"/>
  <c r="C58" i="53"/>
  <c r="C98" i="53"/>
  <c r="C122" i="53"/>
  <c r="C20" i="53"/>
  <c r="C64" i="53"/>
  <c r="C75" i="53"/>
  <c r="C99" i="53"/>
  <c r="C62" i="53"/>
  <c r="C60" i="53"/>
  <c r="H40" i="55"/>
  <c r="H40" i="53" s="1"/>
  <c r="C114" i="53"/>
  <c r="H50" i="55"/>
  <c r="H50" i="53" s="1"/>
  <c r="H94" i="55"/>
  <c r="H94" i="53" s="1"/>
  <c r="C22" i="53"/>
  <c r="C55" i="53"/>
  <c r="C68" i="53"/>
  <c r="C123" i="53"/>
  <c r="H88" i="55"/>
  <c r="H88" i="54" s="1"/>
  <c r="C105" i="53"/>
  <c r="C83" i="53"/>
  <c r="C79" i="53"/>
  <c r="C45" i="53"/>
  <c r="H45" i="53"/>
  <c r="C97" i="53"/>
  <c r="C90" i="53"/>
  <c r="C59" i="53"/>
  <c r="C24" i="53"/>
  <c r="H24" i="53"/>
  <c r="C72" i="53"/>
  <c r="C11" i="53"/>
  <c r="C93" i="53"/>
  <c r="C15" i="53"/>
  <c r="C76" i="53"/>
  <c r="B114" i="53"/>
  <c r="B101" i="53"/>
  <c r="B115" i="53"/>
  <c r="B90" i="53"/>
  <c r="B40" i="53"/>
  <c r="B69" i="53"/>
  <c r="B66" i="53"/>
  <c r="B61" i="53"/>
  <c r="G127" i="53"/>
  <c r="B127" i="53"/>
  <c r="B64" i="53"/>
  <c r="B44" i="53"/>
  <c r="G33" i="53"/>
  <c r="B33" i="53"/>
  <c r="B88" i="53"/>
  <c r="G68" i="53"/>
  <c r="B68" i="53"/>
  <c r="B13" i="53"/>
  <c r="G58" i="53"/>
  <c r="B58" i="53"/>
  <c r="G70" i="53"/>
  <c r="B70" i="53"/>
  <c r="G89" i="53"/>
  <c r="B89" i="53"/>
  <c r="G79" i="53"/>
  <c r="B79" i="53"/>
  <c r="C26" i="53"/>
  <c r="C21" i="53"/>
  <c r="C49" i="53"/>
  <c r="C77" i="53"/>
  <c r="C54" i="53"/>
  <c r="C51" i="53"/>
  <c r="C28" i="53"/>
  <c r="C80" i="53"/>
  <c r="C74" i="53"/>
  <c r="C18" i="53"/>
  <c r="C13" i="53"/>
  <c r="C113" i="53"/>
  <c r="H113" i="53"/>
  <c r="C119" i="53"/>
  <c r="C84" i="53"/>
  <c r="C27" i="53"/>
  <c r="C111" i="53"/>
  <c r="H111" i="53"/>
  <c r="C25" i="53"/>
  <c r="C73" i="53"/>
  <c r="H73" i="53"/>
  <c r="C50" i="53"/>
  <c r="C94" i="53"/>
  <c r="C23" i="53"/>
  <c r="C103" i="53"/>
  <c r="H103" i="53"/>
  <c r="C32" i="53"/>
  <c r="H32" i="53"/>
  <c r="C88" i="53"/>
  <c r="C107" i="53"/>
  <c r="C101" i="53"/>
  <c r="C39" i="53"/>
  <c r="H39" i="53"/>
  <c r="C108" i="53"/>
  <c r="H108" i="53"/>
  <c r="H125" i="53"/>
  <c r="H124" i="53"/>
  <c r="B94" i="53"/>
  <c r="B37" i="53"/>
  <c r="B78" i="53"/>
  <c r="B50" i="53"/>
  <c r="B30" i="53"/>
  <c r="B20" i="53"/>
  <c r="B123" i="53"/>
  <c r="B59" i="53"/>
  <c r="B100" i="53"/>
  <c r="B51" i="53"/>
  <c r="B16" i="53"/>
  <c r="B60" i="53"/>
  <c r="B74" i="53"/>
  <c r="B54" i="53"/>
  <c r="B97" i="53"/>
  <c r="B87" i="53"/>
  <c r="B23" i="53"/>
  <c r="G23" i="53"/>
  <c r="B18" i="53"/>
  <c r="B126" i="53"/>
  <c r="B116" i="53"/>
  <c r="B117" i="53"/>
  <c r="B53" i="53"/>
  <c r="B107" i="53"/>
  <c r="B43" i="53"/>
  <c r="B56" i="53"/>
  <c r="B36" i="53"/>
  <c r="B29" i="53"/>
  <c r="G29" i="53"/>
  <c r="B19" i="53"/>
  <c r="B102" i="53"/>
  <c r="B105" i="53"/>
  <c r="G95" i="53"/>
  <c r="B95" i="53"/>
  <c r="B42" i="53"/>
  <c r="B32" i="53"/>
  <c r="B22" i="53"/>
  <c r="G22" i="53"/>
  <c r="B12" i="53"/>
  <c r="G12" i="53"/>
  <c r="B81" i="53"/>
  <c r="B17" i="53"/>
  <c r="B71" i="53"/>
  <c r="B98" i="53"/>
  <c r="G98" i="53"/>
  <c r="B24" i="53"/>
  <c r="G109" i="53"/>
  <c r="B109" i="53"/>
  <c r="B99" i="53"/>
  <c r="B26" i="53"/>
  <c r="G26" i="53"/>
  <c r="B92" i="53"/>
  <c r="G92" i="53"/>
  <c r="B57" i="53"/>
  <c r="B47" i="53"/>
  <c r="G47" i="53"/>
  <c r="C67" i="53"/>
  <c r="C29" i="53"/>
  <c r="C89" i="53"/>
  <c r="C19" i="53"/>
  <c r="C71" i="53"/>
  <c r="C40" i="53"/>
  <c r="C96" i="53"/>
  <c r="C66" i="53"/>
  <c r="C47" i="53"/>
  <c r="C95" i="53"/>
  <c r="C85" i="53"/>
  <c r="C70" i="53"/>
  <c r="C110" i="53"/>
  <c r="C31" i="53"/>
  <c r="C100" i="53"/>
  <c r="C34" i="53"/>
  <c r="H34" i="53"/>
  <c r="C121" i="53"/>
  <c r="H121" i="53"/>
  <c r="C63" i="53"/>
  <c r="H63" i="53"/>
  <c r="C92" i="53"/>
  <c r="C115" i="53"/>
  <c r="C33" i="53"/>
  <c r="C57" i="53"/>
  <c r="H57" i="53"/>
  <c r="C109" i="53"/>
  <c r="H109" i="53"/>
  <c r="C102" i="53"/>
  <c r="H102" i="53"/>
  <c r="C35" i="53"/>
  <c r="C44" i="53"/>
  <c r="H44" i="53"/>
  <c r="C104" i="53"/>
  <c r="C78" i="53"/>
  <c r="C91" i="53"/>
  <c r="H91" i="53"/>
  <c r="B94" i="54"/>
  <c r="B37" i="54"/>
  <c r="B27" i="54"/>
  <c r="B125" i="54"/>
  <c r="B90" i="54"/>
  <c r="B73" i="54"/>
  <c r="B128" i="54"/>
  <c r="B129" i="54"/>
  <c r="B119" i="54"/>
  <c r="B34" i="54"/>
  <c r="B110" i="54"/>
  <c r="B67" i="54"/>
  <c r="B112" i="54"/>
  <c r="B15" i="54"/>
  <c r="C69" i="54"/>
  <c r="C30" i="54"/>
  <c r="C112" i="54"/>
  <c r="C118" i="54"/>
  <c r="C42" i="54"/>
  <c r="C116" i="54"/>
  <c r="C86" i="54"/>
  <c r="C46" i="54"/>
  <c r="H46" i="54"/>
  <c r="C56" i="54"/>
  <c r="C81" i="54"/>
  <c r="C36" i="54"/>
  <c r="H36" i="54"/>
  <c r="B72" i="54"/>
  <c r="B85" i="54"/>
  <c r="B11" i="54"/>
  <c r="G50" i="55"/>
  <c r="G50" i="53" s="1"/>
  <c r="G114" i="55"/>
  <c r="G114" i="53" s="1"/>
  <c r="G84" i="55"/>
  <c r="G84" i="53" s="1"/>
  <c r="B130" i="54"/>
  <c r="B14" i="54"/>
  <c r="B93" i="54"/>
  <c r="B83" i="54"/>
  <c r="B80" i="54"/>
  <c r="B124" i="54"/>
  <c r="G124" i="54"/>
  <c r="B41" i="54"/>
  <c r="B31" i="54"/>
  <c r="B106" i="54"/>
  <c r="B96" i="54"/>
  <c r="B86" i="54"/>
  <c r="B76" i="54"/>
  <c r="B113" i="54"/>
  <c r="B49" i="54"/>
  <c r="B103" i="54"/>
  <c r="G39" i="54"/>
  <c r="B39" i="54"/>
  <c r="G123" i="55"/>
  <c r="G123" i="54" s="1"/>
  <c r="G94" i="55"/>
  <c r="G94" i="54" s="1"/>
  <c r="G112" i="55"/>
  <c r="G112" i="54" s="1"/>
  <c r="B120" i="54"/>
  <c r="B46" i="54"/>
  <c r="B45" i="54"/>
  <c r="B35" i="54"/>
  <c r="G63" i="55"/>
  <c r="G63" i="53" s="1"/>
  <c r="G91" i="55"/>
  <c r="G91" i="54" s="1"/>
  <c r="B122" i="54"/>
  <c r="B48" i="54"/>
  <c r="G48" i="54"/>
  <c r="B121" i="54"/>
  <c r="G111" i="54"/>
  <c r="B111" i="54"/>
  <c r="G19" i="55"/>
  <c r="G19" i="53" s="1"/>
  <c r="G101" i="55"/>
  <c r="G101" i="53" s="1"/>
  <c r="C14" i="54"/>
  <c r="C117" i="54"/>
  <c r="C17" i="54"/>
  <c r="C41" i="54"/>
  <c r="C58" i="54"/>
  <c r="C98" i="54"/>
  <c r="C122" i="54"/>
  <c r="C20" i="54"/>
  <c r="C64" i="54"/>
  <c r="C75" i="54"/>
  <c r="C99" i="54"/>
  <c r="H65" i="55"/>
  <c r="H65" i="53" s="1"/>
  <c r="C62" i="54"/>
  <c r="C60" i="54"/>
  <c r="H51" i="55"/>
  <c r="H51" i="53" s="1"/>
  <c r="C114" i="54"/>
  <c r="C22" i="54"/>
  <c r="C55" i="54"/>
  <c r="C68" i="54"/>
  <c r="C123" i="54"/>
  <c r="C105" i="54"/>
  <c r="H106" i="55"/>
  <c r="H106" i="53" s="1"/>
  <c r="H28" i="55"/>
  <c r="H28" i="53" s="1"/>
  <c r="C83" i="54"/>
  <c r="H67" i="55"/>
  <c r="H67" i="53" s="1"/>
  <c r="C79" i="54"/>
  <c r="H80" i="55"/>
  <c r="H80" i="53" s="1"/>
  <c r="H21" i="55"/>
  <c r="H21" i="53" s="1"/>
  <c r="C45" i="54"/>
  <c r="H45" i="54"/>
  <c r="H69" i="55"/>
  <c r="H69" i="54" s="1"/>
  <c r="C97" i="54"/>
  <c r="H86" i="55"/>
  <c r="H86" i="54" s="1"/>
  <c r="C90" i="54"/>
  <c r="C59" i="54"/>
  <c r="C24" i="54"/>
  <c r="H24" i="54"/>
  <c r="C72" i="54"/>
  <c r="C11" i="54"/>
  <c r="H29" i="55"/>
  <c r="H29" i="53" s="1"/>
  <c r="C93" i="54"/>
  <c r="C15" i="54"/>
  <c r="C76" i="54"/>
  <c r="B104" i="54"/>
  <c r="B84" i="54"/>
  <c r="B91" i="54"/>
  <c r="B78" i="54"/>
  <c r="B38" i="54"/>
  <c r="B118" i="54"/>
  <c r="B65" i="54"/>
  <c r="B55" i="54"/>
  <c r="B77" i="54"/>
  <c r="G28" i="54"/>
  <c r="B28" i="54"/>
  <c r="C12" i="54"/>
  <c r="C106" i="54"/>
  <c r="H106" i="54"/>
  <c r="C52" i="54"/>
  <c r="C61" i="54"/>
  <c r="C43" i="54"/>
  <c r="H43" i="54"/>
  <c r="B62" i="54"/>
  <c r="B75" i="54"/>
  <c r="B40" i="54"/>
  <c r="B69" i="54"/>
  <c r="G67" i="55"/>
  <c r="G67" i="54" s="1"/>
  <c r="B66" i="54"/>
  <c r="B51" i="54"/>
  <c r="B16" i="54"/>
  <c r="B127" i="54"/>
  <c r="G104" i="55"/>
  <c r="G104" i="53" s="1"/>
  <c r="B64" i="54"/>
  <c r="B54" i="54"/>
  <c r="B97" i="54"/>
  <c r="G33" i="54"/>
  <c r="B33" i="54"/>
  <c r="B87" i="54"/>
  <c r="G23" i="54"/>
  <c r="B23" i="54"/>
  <c r="G55" i="55"/>
  <c r="G55" i="54" s="1"/>
  <c r="G115" i="55"/>
  <c r="G115" i="53" s="1"/>
  <c r="G53" i="55"/>
  <c r="G53" i="53" s="1"/>
  <c r="G117" i="55"/>
  <c r="G117" i="54" s="1"/>
  <c r="B88" i="54"/>
  <c r="B68" i="54"/>
  <c r="G68" i="54"/>
  <c r="B13" i="54"/>
  <c r="G38" i="55"/>
  <c r="G38" i="54" s="1"/>
  <c r="G108" i="55"/>
  <c r="G108" i="53" s="1"/>
  <c r="B58" i="54"/>
  <c r="G58" i="54"/>
  <c r="B70" i="54"/>
  <c r="G70" i="54"/>
  <c r="G89" i="54"/>
  <c r="B89" i="54"/>
  <c r="G79" i="54"/>
  <c r="B79" i="54"/>
  <c r="G34" i="55"/>
  <c r="G34" i="54" s="1"/>
  <c r="G125" i="55"/>
  <c r="G125" i="54" s="1"/>
  <c r="H52" i="55"/>
  <c r="H52" i="54" s="1"/>
  <c r="C26" i="54"/>
  <c r="C21" i="54"/>
  <c r="C49" i="54"/>
  <c r="C77" i="54"/>
  <c r="C54" i="54"/>
  <c r="C51" i="54"/>
  <c r="C28" i="54"/>
  <c r="C80" i="54"/>
  <c r="C74" i="54"/>
  <c r="H56" i="55"/>
  <c r="H56" i="54" s="1"/>
  <c r="C18" i="54"/>
  <c r="C13" i="54"/>
  <c r="C113" i="54"/>
  <c r="H19" i="55"/>
  <c r="H19" i="53" s="1"/>
  <c r="C119" i="54"/>
  <c r="C84" i="54"/>
  <c r="H95" i="55"/>
  <c r="H95" i="53" s="1"/>
  <c r="C27" i="54"/>
  <c r="H48" i="55"/>
  <c r="H48" i="53" s="1"/>
  <c r="C111" i="54"/>
  <c r="H111" i="54"/>
  <c r="H112" i="55"/>
  <c r="H112" i="54" s="1"/>
  <c r="C25" i="54"/>
  <c r="H53" i="55"/>
  <c r="H53" i="54" s="1"/>
  <c r="C73" i="54"/>
  <c r="H73" i="54"/>
  <c r="C50" i="54"/>
  <c r="H50" i="54"/>
  <c r="C94" i="54"/>
  <c r="C23" i="54"/>
  <c r="C103" i="54"/>
  <c r="H103" i="54"/>
  <c r="C32" i="54"/>
  <c r="H32" i="54"/>
  <c r="C88" i="54"/>
  <c r="C107" i="54"/>
  <c r="C101" i="54"/>
  <c r="H100" i="55"/>
  <c r="H100" i="53" s="1"/>
  <c r="C39" i="54"/>
  <c r="H39" i="54"/>
  <c r="C108" i="54"/>
  <c r="H108" i="54"/>
  <c r="B114" i="54"/>
  <c r="B101" i="54"/>
  <c r="B115" i="54"/>
  <c r="B63" i="54"/>
  <c r="B108" i="54"/>
  <c r="B25" i="54"/>
  <c r="C65" i="54"/>
  <c r="C48" i="54"/>
  <c r="C53" i="54"/>
  <c r="C38" i="54"/>
  <c r="C82" i="54"/>
  <c r="C87" i="54"/>
  <c r="C37" i="54"/>
  <c r="H37" i="54"/>
  <c r="C16" i="54"/>
  <c r="H16" i="54"/>
  <c r="C120" i="54"/>
  <c r="B82" i="54"/>
  <c r="B52" i="54"/>
  <c r="B21" i="54"/>
  <c r="B50" i="54"/>
  <c r="B30" i="54"/>
  <c r="B20" i="54"/>
  <c r="B123" i="54"/>
  <c r="B59" i="54"/>
  <c r="G90" i="55"/>
  <c r="G90" i="54" s="1"/>
  <c r="G129" i="55"/>
  <c r="G129" i="54" s="1"/>
  <c r="B100" i="54"/>
  <c r="B61" i="54"/>
  <c r="B60" i="54"/>
  <c r="B74" i="54"/>
  <c r="B44" i="54"/>
  <c r="B18" i="54"/>
  <c r="B126" i="54"/>
  <c r="B116" i="54"/>
  <c r="B117" i="54"/>
  <c r="B53" i="54"/>
  <c r="B107" i="54"/>
  <c r="B43" i="54"/>
  <c r="G65" i="55"/>
  <c r="G65" i="54" s="1"/>
  <c r="G25" i="55"/>
  <c r="G25" i="54" s="1"/>
  <c r="B56" i="54"/>
  <c r="B36" i="54"/>
  <c r="G29" i="54"/>
  <c r="B29" i="54"/>
  <c r="B19" i="54"/>
  <c r="B102" i="54"/>
  <c r="G105" i="54"/>
  <c r="B105" i="54"/>
  <c r="G95" i="54"/>
  <c r="B95" i="54"/>
  <c r="B42" i="54"/>
  <c r="B32" i="54"/>
  <c r="B22" i="54"/>
  <c r="G12" i="54"/>
  <c r="B12" i="54"/>
  <c r="B81" i="54"/>
  <c r="B17" i="54"/>
  <c r="G71" i="54"/>
  <c r="B71" i="54"/>
  <c r="G77" i="55"/>
  <c r="G77" i="54" s="1"/>
  <c r="B98" i="54"/>
  <c r="G98" i="54"/>
  <c r="B24" i="54"/>
  <c r="G109" i="54"/>
  <c r="B109" i="54"/>
  <c r="B99" i="54"/>
  <c r="G26" i="54"/>
  <c r="B26" i="54"/>
  <c r="B92" i="54"/>
  <c r="G92" i="54"/>
  <c r="B57" i="54"/>
  <c r="G47" i="54"/>
  <c r="B47" i="54"/>
  <c r="C67" i="54"/>
  <c r="C29" i="54"/>
  <c r="H61" i="55"/>
  <c r="H61" i="54" s="1"/>
  <c r="C89" i="54"/>
  <c r="H30" i="55"/>
  <c r="H30" i="54" s="1"/>
  <c r="H82" i="55"/>
  <c r="H82" i="54" s="1"/>
  <c r="C19" i="54"/>
  <c r="C71" i="54"/>
  <c r="C40" i="54"/>
  <c r="C96" i="54"/>
  <c r="C66" i="54"/>
  <c r="C47" i="54"/>
  <c r="C95" i="54"/>
  <c r="C85" i="54"/>
  <c r="C70" i="54"/>
  <c r="C110" i="54"/>
  <c r="C31" i="54"/>
  <c r="C100" i="54"/>
  <c r="C34" i="54"/>
  <c r="H34" i="54"/>
  <c r="C121" i="54"/>
  <c r="H121" i="54"/>
  <c r="C63" i="54"/>
  <c r="H63" i="54"/>
  <c r="C92" i="54"/>
  <c r="C115" i="54"/>
  <c r="C33" i="54"/>
  <c r="C57" i="54"/>
  <c r="H57" i="54"/>
  <c r="H81" i="55"/>
  <c r="H81" i="54" s="1"/>
  <c r="C109" i="54"/>
  <c r="H109" i="54"/>
  <c r="C102" i="54"/>
  <c r="C35" i="54"/>
  <c r="C44" i="54"/>
  <c r="H44" i="54"/>
  <c r="C104" i="54"/>
  <c r="C78" i="54"/>
  <c r="C91" i="54"/>
  <c r="G49" i="55"/>
  <c r="G49" i="54" s="1"/>
  <c r="G130" i="55"/>
  <c r="G130" i="54" s="1"/>
  <c r="G120" i="55"/>
  <c r="G120" i="54" s="1"/>
  <c r="H64" i="55"/>
  <c r="H64" i="54" s="1"/>
  <c r="H11" i="55"/>
  <c r="H11" i="54" s="1"/>
  <c r="G103" i="55"/>
  <c r="G103" i="54" s="1"/>
  <c r="G30" i="55"/>
  <c r="G30" i="54" s="1"/>
  <c r="G96" i="55"/>
  <c r="G96" i="54" s="1"/>
  <c r="G82" i="55"/>
  <c r="G82" i="54" s="1"/>
  <c r="H99" i="55"/>
  <c r="H99" i="54" s="1"/>
  <c r="H62" i="55"/>
  <c r="H62" i="54" s="1"/>
  <c r="H117" i="55"/>
  <c r="H117" i="54" s="1"/>
  <c r="H41" i="55"/>
  <c r="H41" i="54" s="1"/>
  <c r="G75" i="55"/>
  <c r="G75" i="54" s="1"/>
  <c r="G35" i="55"/>
  <c r="G35" i="54" s="1"/>
  <c r="G116" i="55"/>
  <c r="G116" i="54" s="1"/>
  <c r="G52" i="55"/>
  <c r="G52" i="54" s="1"/>
  <c r="G83" i="55"/>
  <c r="G83" i="54" s="1"/>
  <c r="G113" i="55"/>
  <c r="G113" i="54" s="1"/>
  <c r="G60" i="55"/>
  <c r="G60" i="54" s="1"/>
  <c r="G87" i="55"/>
  <c r="G87" i="54" s="1"/>
  <c r="G37" i="55"/>
  <c r="G37" i="54" s="1"/>
  <c r="G72" i="55"/>
  <c r="G72" i="54" s="1"/>
  <c r="G51" i="55"/>
  <c r="G51" i="54" s="1"/>
  <c r="G119" i="55"/>
  <c r="G119" i="54" s="1"/>
  <c r="G18" i="55"/>
  <c r="G18" i="54" s="1"/>
  <c r="G121" i="55"/>
  <c r="G121" i="54" s="1"/>
  <c r="G46" i="55"/>
  <c r="G46" i="54" s="1"/>
  <c r="G41" i="55"/>
  <c r="G41" i="54" s="1"/>
  <c r="G80" i="55"/>
  <c r="G80" i="54" s="1"/>
  <c r="G31" i="55"/>
  <c r="G31" i="54" s="1"/>
  <c r="G20" i="55"/>
  <c r="G20" i="54" s="1"/>
  <c r="G13" i="55"/>
  <c r="G13" i="54" s="1"/>
  <c r="G118" i="55"/>
  <c r="G118" i="54" s="1"/>
  <c r="G76" i="55"/>
  <c r="G76" i="54" s="1"/>
  <c r="G15" i="55"/>
  <c r="G15" i="54" s="1"/>
  <c r="G73" i="55"/>
  <c r="G73" i="54" s="1"/>
  <c r="G110" i="55"/>
  <c r="G110" i="54" s="1"/>
  <c r="G56" i="55"/>
  <c r="G56" i="54" s="1"/>
  <c r="H68" i="55"/>
  <c r="H68" i="54" s="1"/>
  <c r="H114" i="55"/>
  <c r="H114" i="54" s="1"/>
  <c r="H122" i="55"/>
  <c r="H122" i="54" s="1"/>
  <c r="H71" i="55"/>
  <c r="H71" i="54" s="1"/>
  <c r="H74" i="55"/>
  <c r="H74" i="54" s="1"/>
  <c r="H76" i="55"/>
  <c r="H76" i="54" s="1"/>
  <c r="H25" i="55"/>
  <c r="H25" i="54" s="1"/>
  <c r="H85" i="55"/>
  <c r="H85" i="54" s="1"/>
  <c r="H47" i="55"/>
  <c r="H47" i="54" s="1"/>
  <c r="H31" i="55"/>
  <c r="H31" i="54" s="1"/>
  <c r="H92" i="55"/>
  <c r="H92" i="54" s="1"/>
  <c r="H26" i="55"/>
  <c r="H26" i="54" s="1"/>
  <c r="H66" i="55"/>
  <c r="H66" i="54" s="1"/>
  <c r="H23" i="55"/>
  <c r="H23" i="54" s="1"/>
  <c r="H119" i="55"/>
  <c r="H119" i="54" s="1"/>
  <c r="H59" i="55"/>
  <c r="H59" i="54" s="1"/>
  <c r="H120" i="55"/>
  <c r="H120" i="54" s="1"/>
  <c r="H49" i="55"/>
  <c r="H49" i="54" s="1"/>
  <c r="H20" i="55"/>
  <c r="H20" i="54" s="1"/>
  <c r="G106" i="55"/>
  <c r="G106" i="54" s="1"/>
  <c r="G11" i="55"/>
  <c r="G11" i="54" s="1"/>
  <c r="H22" i="55"/>
  <c r="H22" i="54" s="1"/>
  <c r="H55" i="55"/>
  <c r="H55" i="54" s="1"/>
  <c r="G122" i="55"/>
  <c r="G122" i="54" s="1"/>
  <c r="G62" i="55"/>
  <c r="G62" i="54" s="1"/>
  <c r="G16" i="55"/>
  <c r="G16" i="54" s="1"/>
  <c r="G88" i="55"/>
  <c r="G88" i="54" s="1"/>
  <c r="H14" i="55"/>
  <c r="H14" i="54" s="1"/>
  <c r="H77" i="55"/>
  <c r="H77" i="54" s="1"/>
  <c r="H18" i="55"/>
  <c r="H18" i="54" s="1"/>
  <c r="H15" i="55"/>
  <c r="H15" i="54" s="1"/>
  <c r="H60" i="55"/>
  <c r="H60" i="54" s="1"/>
  <c r="H105" i="55"/>
  <c r="H105" i="54" s="1"/>
  <c r="H58" i="55"/>
  <c r="H58" i="54" s="1"/>
  <c r="G45" i="55"/>
  <c r="G45" i="54" s="1"/>
  <c r="G97" i="55"/>
  <c r="G97" i="54" s="1"/>
  <c r="G100" i="55"/>
  <c r="G100" i="54" s="1"/>
  <c r="G27" i="55"/>
  <c r="G27" i="54" s="1"/>
  <c r="G59" i="55"/>
  <c r="G59" i="54" s="1"/>
  <c r="G61" i="55"/>
  <c r="G61" i="54" s="1"/>
  <c r="G86" i="55"/>
  <c r="G86" i="54" s="1"/>
  <c r="G36" i="55"/>
  <c r="G36" i="54" s="1"/>
  <c r="G69" i="55"/>
  <c r="G69" i="54" s="1"/>
  <c r="G107" i="55"/>
  <c r="G107" i="54" s="1"/>
  <c r="G40" i="55"/>
  <c r="G40" i="54" s="1"/>
  <c r="G74" i="55"/>
  <c r="G74" i="54" s="1"/>
  <c r="G85" i="55"/>
  <c r="G85" i="54" s="1"/>
  <c r="G14" i="55"/>
  <c r="G14" i="54" s="1"/>
  <c r="G126" i="55"/>
  <c r="G126" i="54" s="1"/>
  <c r="G128" i="55"/>
  <c r="G128" i="54" s="1"/>
  <c r="G64" i="55"/>
  <c r="G64" i="54" s="1"/>
  <c r="G66" i="55"/>
  <c r="G66" i="54" s="1"/>
  <c r="G44" i="55"/>
  <c r="G44" i="54" s="1"/>
  <c r="G21" i="55"/>
  <c r="G21" i="54" s="1"/>
  <c r="G54" i="55"/>
  <c r="G54" i="54" s="1"/>
  <c r="G43" i="55"/>
  <c r="G43" i="54" s="1"/>
  <c r="G24" i="55"/>
  <c r="G24" i="54" s="1"/>
  <c r="G93" i="55"/>
  <c r="G93" i="54" s="1"/>
  <c r="G78" i="55"/>
  <c r="G78" i="54" s="1"/>
  <c r="H75" i="55"/>
  <c r="H75" i="54" s="1"/>
  <c r="H84" i="55"/>
  <c r="H84" i="54" s="1"/>
  <c r="H13" i="55"/>
  <c r="H13" i="54" s="1"/>
  <c r="H101" i="55"/>
  <c r="H101" i="54" s="1"/>
  <c r="H90" i="55"/>
  <c r="H90" i="54" s="1"/>
  <c r="H27" i="55"/>
  <c r="H27" i="54" s="1"/>
  <c r="H123" i="55"/>
  <c r="H123" i="54" s="1"/>
  <c r="H12" i="55"/>
  <c r="H12" i="54" s="1"/>
  <c r="H72" i="55"/>
  <c r="H72" i="54" s="1"/>
  <c r="H97" i="55"/>
  <c r="H97" i="54" s="1"/>
  <c r="H38" i="55"/>
  <c r="H38" i="54" s="1"/>
  <c r="H83" i="55"/>
  <c r="H83" i="54" s="1"/>
  <c r="H89" i="55"/>
  <c r="H89" i="54" s="1"/>
  <c r="H79" i="55"/>
  <c r="H79" i="54" s="1"/>
  <c r="H107" i="55"/>
  <c r="H107" i="54" s="1"/>
  <c r="H116" i="55"/>
  <c r="H116" i="54" s="1"/>
  <c r="H54" i="55"/>
  <c r="H54" i="54" s="1"/>
  <c r="H93" i="55"/>
  <c r="H93" i="54" s="1"/>
  <c r="H42" i="55"/>
  <c r="H42" i="54" s="1"/>
  <c r="H118" i="55"/>
  <c r="H118" i="54" s="1"/>
  <c r="H87" i="55"/>
  <c r="H87" i="54" s="1"/>
  <c r="H17" i="55"/>
  <c r="H17" i="54" s="1"/>
  <c r="H98" i="55"/>
  <c r="H98" i="54" s="1"/>
  <c r="H35" i="55"/>
  <c r="H35" i="54" s="1"/>
  <c r="H19" i="54" l="1"/>
  <c r="G102" i="53"/>
  <c r="H88" i="53"/>
  <c r="H40" i="54"/>
  <c r="H70" i="54"/>
  <c r="H94" i="54"/>
  <c r="G57" i="53"/>
  <c r="H33" i="54"/>
  <c r="G81" i="54"/>
  <c r="G53" i="54"/>
  <c r="G101" i="54"/>
  <c r="G84" i="54"/>
  <c r="H115" i="53"/>
  <c r="G19" i="54"/>
  <c r="H67" i="54"/>
  <c r="G17" i="53"/>
  <c r="G115" i="54"/>
  <c r="H95" i="54"/>
  <c r="H104" i="54"/>
  <c r="H78" i="53"/>
  <c r="H110" i="54"/>
  <c r="G50" i="54"/>
  <c r="G63" i="54"/>
  <c r="H51" i="54"/>
  <c r="G32" i="53"/>
  <c r="G99" i="53"/>
  <c r="H100" i="54"/>
  <c r="H96" i="54"/>
  <c r="G108" i="54"/>
  <c r="H80" i="54"/>
  <c r="G42" i="54"/>
  <c r="H48" i="54"/>
  <c r="H35" i="53"/>
  <c r="H92" i="53"/>
  <c r="H89" i="53"/>
  <c r="H20" i="53"/>
  <c r="H17" i="53"/>
  <c r="G106" i="53"/>
  <c r="H56" i="53"/>
  <c r="H12" i="53"/>
  <c r="H71" i="53"/>
  <c r="G94" i="53"/>
  <c r="H101" i="53"/>
  <c r="H84" i="53"/>
  <c r="H83" i="53"/>
  <c r="H75" i="53"/>
  <c r="G86" i="53"/>
  <c r="G72" i="53"/>
  <c r="H81" i="53"/>
  <c r="H112" i="53"/>
  <c r="G15" i="53"/>
  <c r="H47" i="53"/>
  <c r="G126" i="53"/>
  <c r="G100" i="53"/>
  <c r="G78" i="53"/>
  <c r="H62" i="53"/>
  <c r="G121" i="53"/>
  <c r="G80" i="53"/>
  <c r="G83" i="53"/>
  <c r="H116" i="53"/>
  <c r="H118" i="53"/>
  <c r="G110" i="53"/>
  <c r="H85" i="53"/>
  <c r="G30" i="53"/>
  <c r="H77" i="53"/>
  <c r="G88" i="53"/>
  <c r="H90" i="53"/>
  <c r="H87" i="53"/>
  <c r="G67" i="53"/>
  <c r="H98" i="53"/>
  <c r="G52" i="53"/>
  <c r="G38" i="53"/>
  <c r="H29" i="54"/>
  <c r="G114" i="54"/>
  <c r="H21" i="54"/>
  <c r="G56" i="53"/>
  <c r="G107" i="53"/>
  <c r="G117" i="53"/>
  <c r="G97" i="53"/>
  <c r="G74" i="53"/>
  <c r="G123" i="53"/>
  <c r="G44" i="53"/>
  <c r="G66" i="53"/>
  <c r="G40" i="53"/>
  <c r="H15" i="53"/>
  <c r="H11" i="53"/>
  <c r="H123" i="53"/>
  <c r="H55" i="53"/>
  <c r="H41" i="53"/>
  <c r="H117" i="53"/>
  <c r="G103" i="53"/>
  <c r="G113" i="53"/>
  <c r="G41" i="53"/>
  <c r="G130" i="53"/>
  <c r="G82" i="53"/>
  <c r="G16" i="53"/>
  <c r="G119" i="53"/>
  <c r="G27" i="53"/>
  <c r="H65" i="54"/>
  <c r="H28" i="54"/>
  <c r="H66" i="53"/>
  <c r="G24" i="53"/>
  <c r="G43" i="53"/>
  <c r="G116" i="53"/>
  <c r="G18" i="53"/>
  <c r="G51" i="53"/>
  <c r="G59" i="53"/>
  <c r="G20" i="53"/>
  <c r="H107" i="53"/>
  <c r="H119" i="53"/>
  <c r="H54" i="53"/>
  <c r="H49" i="53"/>
  <c r="H26" i="53"/>
  <c r="G61" i="53"/>
  <c r="G69" i="53"/>
  <c r="G90" i="53"/>
  <c r="H76" i="53"/>
  <c r="H93" i="53"/>
  <c r="H72" i="53"/>
  <c r="H59" i="53"/>
  <c r="H97" i="53"/>
  <c r="H79" i="53"/>
  <c r="H105" i="53"/>
  <c r="H60" i="53"/>
  <c r="H99" i="53"/>
  <c r="H64" i="53"/>
  <c r="H122" i="53"/>
  <c r="H58" i="53"/>
  <c r="G35" i="53"/>
  <c r="G46" i="53"/>
  <c r="G49" i="53"/>
  <c r="G76" i="53"/>
  <c r="G96" i="53"/>
  <c r="G31" i="53"/>
  <c r="G93" i="53"/>
  <c r="G75" i="53"/>
  <c r="G85" i="53"/>
  <c r="G62" i="53"/>
  <c r="G129" i="53"/>
  <c r="G91" i="53"/>
  <c r="H120" i="53"/>
  <c r="H61" i="53"/>
  <c r="H86" i="53"/>
  <c r="H52" i="53"/>
  <c r="H82" i="53"/>
  <c r="H38" i="53"/>
  <c r="H53" i="53"/>
  <c r="H30" i="53"/>
  <c r="H69" i="53"/>
  <c r="G25" i="53"/>
  <c r="G112" i="53"/>
  <c r="G65" i="53"/>
  <c r="G128" i="53"/>
  <c r="H18" i="53"/>
  <c r="G13" i="53"/>
  <c r="H42" i="53"/>
  <c r="G55" i="53"/>
  <c r="G73" i="53"/>
  <c r="G104" i="54"/>
  <c r="H31" i="53"/>
  <c r="G36" i="53"/>
  <c r="G87" i="53"/>
  <c r="G54" i="53"/>
  <c r="G60" i="53"/>
  <c r="G37" i="53"/>
  <c r="H23" i="53"/>
  <c r="H25" i="53"/>
  <c r="H27" i="53"/>
  <c r="H13" i="53"/>
  <c r="H74" i="53"/>
  <c r="G64" i="53"/>
  <c r="H68" i="53"/>
  <c r="H22" i="53"/>
  <c r="H114" i="53"/>
  <c r="H14" i="53"/>
  <c r="G122" i="53"/>
  <c r="G45" i="53"/>
  <c r="G120" i="53"/>
  <c r="G14" i="53"/>
  <c r="G11" i="53"/>
  <c r="G21" i="53"/>
  <c r="G118" i="53"/>
  <c r="G77" i="53"/>
  <c r="G34" i="53"/>
  <c r="G125" i="53"/>
</calcChain>
</file>

<file path=xl/sharedStrings.xml><?xml version="1.0" encoding="utf-8"?>
<sst xmlns="http://schemas.openxmlformats.org/spreadsheetml/2006/main" count="304" uniqueCount="98">
  <si>
    <t>Poland</t>
  </si>
  <si>
    <t>Coupon_freq</t>
  </si>
  <si>
    <t>LLP</t>
  </si>
  <si>
    <t>Convergence</t>
  </si>
  <si>
    <t>UFR</t>
  </si>
  <si>
    <t>Czech Republic</t>
  </si>
  <si>
    <t>Hungary</t>
  </si>
  <si>
    <t>Romania</t>
  </si>
  <si>
    <t>Switzerland</t>
  </si>
  <si>
    <t>Baseline</t>
  </si>
  <si>
    <t>Country</t>
  </si>
  <si>
    <t>Inputs are provided for integer term maturities</t>
  </si>
  <si>
    <t>United States</t>
  </si>
  <si>
    <t>alpha</t>
  </si>
  <si>
    <t>CRA</t>
  </si>
  <si>
    <t>VA</t>
  </si>
  <si>
    <t>Without VA</t>
  </si>
  <si>
    <t>With VA</t>
  </si>
  <si>
    <t>Maturity</t>
  </si>
  <si>
    <t>Y</t>
  </si>
  <si>
    <t>Undertakings shall apply appropriate interpolation techniques for discounting inter-annual cash flows</t>
  </si>
  <si>
    <t>Log of changes</t>
  </si>
  <si>
    <t>Version</t>
  </si>
  <si>
    <t>Amendments</t>
  </si>
  <si>
    <t>Scenario 1</t>
  </si>
  <si>
    <t>NO volatility adjustment</t>
  </si>
  <si>
    <t>WITH volatility adjustment</t>
  </si>
  <si>
    <t>Main menu</t>
  </si>
  <si>
    <t>-</t>
  </si>
  <si>
    <t>CZ_31_12_2018_SWP_LLP_15_EXT_45_UFR_4.05</t>
  </si>
  <si>
    <t>HU_31_12_2018_GVT_LLP_15_EXT_45_UFR_4.35</t>
  </si>
  <si>
    <t>PL_31_12_2018_GVT_LLP_10_EXT_50_UFR_4.05</t>
  </si>
  <si>
    <t>RO_31_12_2018_GVT_LLP_10_EXT_50_UFR_4.05</t>
  </si>
  <si>
    <t>CH_31_12_2018_SWP_LLP_25_EXT_40_UFR_3.05</t>
  </si>
  <si>
    <t>US_31_12_2018_SWP_LLP_50_EXT_40_UFR_4.05</t>
  </si>
  <si>
    <t>CZ_31_12_2018_SWP_LLP_10_EXT_50_UFR_4.05</t>
  </si>
  <si>
    <t>HU_31_12_2018_SWP_LLP_10_EXT_50_UFR_4.35</t>
  </si>
  <si>
    <t>PL_31_12_2018_SWP_LLP_10_EXT_50_UFR_4.05</t>
  </si>
  <si>
    <t>RO_31_12_2018_GVT_LLP_15_EXT_45_UFR_4.05</t>
  </si>
  <si>
    <t>CH_31_12_2018_SWP_LLP_10_EXT_50_UFR_3.05</t>
  </si>
  <si>
    <t>US_31_12_2018_SWP_LLP_30_EXT_40_UFR_4.05</t>
  </si>
  <si>
    <t>Scenario 2</t>
  </si>
  <si>
    <t>This workbook sets out amended risk-free interest rate term structures:</t>
  </si>
  <si>
    <t>Szenario 2: A term structure for USD according to the alternative extrapolation method set out for public consultation</t>
  </si>
  <si>
    <t>Szenario 1: Term structures for CZK, HUF, PLN, RON, CHF and USD according to EIOPA's DLT assessment.</t>
  </si>
  <si>
    <t>Shock updwards</t>
  </si>
  <si>
    <t>Shock downwards</t>
  </si>
  <si>
    <t>Interest rate risk submodule</t>
  </si>
  <si>
    <t>Standard calculation of the Solvency Capital Requirement</t>
  </si>
  <si>
    <t>Turkey</t>
  </si>
  <si>
    <t>Thailand</t>
  </si>
  <si>
    <t>Taiwan</t>
  </si>
  <si>
    <t>South Korea</t>
  </si>
  <si>
    <t>South Africa</t>
  </si>
  <si>
    <t>Singapore</t>
  </si>
  <si>
    <t>New Zealand</t>
  </si>
  <si>
    <t>Mexico</t>
  </si>
  <si>
    <t>Malaysia</t>
  </si>
  <si>
    <t>Japan</t>
  </si>
  <si>
    <t>India</t>
  </si>
  <si>
    <t>Hong Kong</t>
  </si>
  <si>
    <t>Colombia</t>
  </si>
  <si>
    <t>China</t>
  </si>
  <si>
    <t>Chile</t>
  </si>
  <si>
    <t>Canada</t>
  </si>
  <si>
    <t>Brazil</t>
  </si>
  <si>
    <t>Australia</t>
  </si>
  <si>
    <t>United Kingdom</t>
  </si>
  <si>
    <t>Sweden</t>
  </si>
  <si>
    <t>Spain</t>
  </si>
  <si>
    <t>Slovenia</t>
  </si>
  <si>
    <t>Slovakia</t>
  </si>
  <si>
    <t>Russia</t>
  </si>
  <si>
    <t>Portugal</t>
  </si>
  <si>
    <t>Norway</t>
  </si>
  <si>
    <t>Netherlands</t>
  </si>
  <si>
    <t>Malta</t>
  </si>
  <si>
    <t>Luxembourg</t>
  </si>
  <si>
    <t>Lithuania</t>
  </si>
  <si>
    <t>Liechtenstein</t>
  </si>
  <si>
    <t>Latvia</t>
  </si>
  <si>
    <t>Italy</t>
  </si>
  <si>
    <t>Ireland</t>
  </si>
  <si>
    <t>Iceland</t>
  </si>
  <si>
    <t>Greece</t>
  </si>
  <si>
    <t>Germany</t>
  </si>
  <si>
    <t>France</t>
  </si>
  <si>
    <t>Finland</t>
  </si>
  <si>
    <t>Estonia</t>
  </si>
  <si>
    <t>Denmark</t>
  </si>
  <si>
    <t>Cyprus</t>
  </si>
  <si>
    <t>Croatia</t>
  </si>
  <si>
    <t>Bulgaria</t>
  </si>
  <si>
    <t>Belgium</t>
  </si>
  <si>
    <t>Austria</t>
  </si>
  <si>
    <t>Euro</t>
  </si>
  <si>
    <t>Size of VA</t>
  </si>
  <si>
    <t>v1.0 (15-10-2019)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</si>
</sst>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_-* #,##0_-;\-* #,##0_-;_-* &quot;-&quot;??_-;_-@_-"/>
    <numFmt numFmtId="167" formatCode="0.00000%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rgb="FF00009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rgb="FF990000"/>
      <name val="Verdana"/>
      <family val="2"/>
    </font>
    <font>
      <b/>
      <sz val="12"/>
      <color rgb="FF990000"/>
      <name val="Verdana"/>
      <family val="2"/>
    </font>
    <font>
      <b/>
      <sz val="10"/>
      <color rgb="FFC00000"/>
      <name val="Verdana"/>
      <family val="2"/>
    </font>
    <font>
      <sz val="11"/>
      <color rgb="FFC00000"/>
      <name val="Calibri"/>
      <family val="2"/>
      <scheme val="minor"/>
    </font>
    <font>
      <b/>
      <sz val="10"/>
      <color rgb="FF000099"/>
      <name val="Verdana"/>
      <family val="2"/>
    </font>
    <font>
      <sz val="11"/>
      <color rgb="FF00009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99"/>
      <name val="Verdana"/>
      <family val="2"/>
    </font>
    <font>
      <b/>
      <sz val="11"/>
      <color rgb="FF000099"/>
      <name val="Verdana"/>
      <family val="2"/>
    </font>
    <font>
      <b/>
      <i/>
      <u/>
      <sz val="11"/>
      <color rgb="FF000099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sz val="10"/>
      <color rgb="FF000099"/>
      <name val="Verdana"/>
      <family val="2"/>
    </font>
    <font>
      <b/>
      <sz val="12"/>
      <color rgb="FF00009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9F9"/>
        <bgColor indexed="64"/>
      </patternFill>
    </fill>
    <fill>
      <patternFill patternType="solid">
        <fgColor rgb="FF0000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" fillId="5" borderId="0" xfId="1" applyNumberFormat="1" applyFont="1" applyFill="1"/>
    <xf numFmtId="165" fontId="0" fillId="5" borderId="0" xfId="1" applyNumberFormat="1" applyFont="1" applyFill="1"/>
    <xf numFmtId="0" fontId="0" fillId="3" borderId="1" xfId="0" applyFill="1" applyBorder="1"/>
    <xf numFmtId="165" fontId="1" fillId="5" borderId="1" xfId="1" applyNumberFormat="1" applyFont="1" applyFill="1" applyBorder="1"/>
    <xf numFmtId="165" fontId="0" fillId="5" borderId="1" xfId="1" applyNumberFormat="1" applyFont="1" applyFill="1" applyBorder="1"/>
    <xf numFmtId="0" fontId="0" fillId="3" borderId="0" xfId="0" applyFill="1" applyBorder="1"/>
    <xf numFmtId="10" fontId="0" fillId="3" borderId="0" xfId="1" applyNumberFormat="1" applyFont="1" applyFill="1"/>
    <xf numFmtId="0" fontId="2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6" fontId="5" fillId="2" borderId="0" xfId="2" applyNumberFormat="1" applyFont="1" applyFill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2" fillId="2" borderId="0" xfId="0" applyFont="1" applyFill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8" fillId="2" borderId="0" xfId="0" applyFont="1" applyFill="1"/>
    <xf numFmtId="0" fontId="7" fillId="2" borderId="0" xfId="0" applyFont="1" applyFill="1"/>
    <xf numFmtId="165" fontId="2" fillId="7" borderId="0" xfId="1" applyNumberFormat="1" applyFont="1" applyFill="1"/>
    <xf numFmtId="165" fontId="2" fillId="6" borderId="0" xfId="0" applyNumberFormat="1" applyFont="1" applyFill="1"/>
    <xf numFmtId="0" fontId="9" fillId="2" borderId="0" xfId="0" applyFont="1" applyFill="1" applyAlignment="1">
      <alignment horizontal="center" vertical="center"/>
    </xf>
    <xf numFmtId="10" fontId="10" fillId="2" borderId="0" xfId="1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0" fontId="12" fillId="2" borderId="0" xfId="1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2" borderId="0" xfId="0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9" fillId="2" borderId="0" xfId="0" applyFont="1" applyFill="1"/>
    <xf numFmtId="1" fontId="4" fillId="4" borderId="0" xfId="0" applyNumberFormat="1" applyFont="1" applyFill="1" applyAlignment="1">
      <alignment horizontal="center" vertical="center"/>
    </xf>
    <xf numFmtId="0" fontId="5" fillId="2" borderId="0" xfId="0" applyFont="1" applyFill="1"/>
    <xf numFmtId="10" fontId="0" fillId="2" borderId="0" xfId="1" applyNumberFormat="1" applyFont="1" applyFill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quotePrefix="1" applyFont="1" applyFill="1"/>
    <xf numFmtId="165" fontId="10" fillId="2" borderId="0" xfId="1" applyNumberFormat="1" applyFont="1" applyFill="1" applyAlignment="1">
      <alignment vertical="center"/>
    </xf>
    <xf numFmtId="165" fontId="12" fillId="2" borderId="0" xfId="1" applyNumberFormat="1" applyFont="1" applyFill="1" applyAlignment="1">
      <alignment vertical="center"/>
    </xf>
    <xf numFmtId="0" fontId="21" fillId="8" borderId="0" xfId="9" applyFont="1" applyFill="1" applyAlignment="1">
      <alignment horizontal="center" vertical="center" wrapText="1"/>
    </xf>
    <xf numFmtId="0" fontId="22" fillId="2" borderId="0" xfId="0" applyFont="1" applyFill="1"/>
    <xf numFmtId="167" fontId="0" fillId="2" borderId="0" xfId="0" applyNumberFormat="1" applyFill="1" applyAlignment="1">
      <alignment vertical="center"/>
    </xf>
    <xf numFmtId="0" fontId="23" fillId="2" borderId="0" xfId="0" applyFont="1" applyFill="1"/>
    <xf numFmtId="0" fontId="24" fillId="0" borderId="0" xfId="0" applyFont="1"/>
    <xf numFmtId="168" fontId="24" fillId="0" borderId="0" xfId="1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2" borderId="0" xfId="0" applyFont="1" applyFill="1"/>
    <xf numFmtId="168" fontId="24" fillId="2" borderId="0" xfId="1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168" fontId="24" fillId="0" borderId="4" xfId="1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/>
    </xf>
    <xf numFmtId="168" fontId="24" fillId="0" borderId="3" xfId="1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/>
    </xf>
    <xf numFmtId="168" fontId="24" fillId="0" borderId="3" xfId="1" applyNumberFormat="1" applyFont="1" applyFill="1" applyBorder="1" applyAlignment="1">
      <alignment horizontal="center" vertical="center" wrapText="1"/>
    </xf>
    <xf numFmtId="168" fontId="24" fillId="0" borderId="2" xfId="1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/>
    </xf>
    <xf numFmtId="168" fontId="11" fillId="6" borderId="13" xfId="1" applyNumberFormat="1" applyFont="1" applyFill="1" applyBorder="1" applyAlignment="1">
      <alignment horizontal="center" vertical="center" wrapText="1"/>
    </xf>
    <xf numFmtId="168" fontId="24" fillId="2" borderId="0" xfId="1" applyNumberFormat="1" applyFont="1" applyFill="1" applyAlignment="1">
      <alignment horizontal="center" vertical="center" wrapText="1"/>
    </xf>
    <xf numFmtId="10" fontId="0" fillId="2" borderId="0" xfId="0" applyNumberFormat="1" applyFill="1" applyAlignment="1">
      <alignment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/>
    </xf>
  </cellXfs>
  <cellStyles count="10">
    <cellStyle name="Comma" xfId="2" builtinId="3"/>
    <cellStyle name="Comma 2" xfId="5"/>
    <cellStyle name="Hyperlink" xfId="9" builtinId="8"/>
    <cellStyle name="Normal" xfId="0" builtinId="0"/>
    <cellStyle name="Normal 2" xfId="6"/>
    <cellStyle name="Normal 8" xfId="7"/>
    <cellStyle name="Percent" xfId="1" builtinId="5"/>
    <cellStyle name="Percent 5" xfId="8"/>
    <cellStyle name="Standard 2" xfId="3"/>
    <cellStyle name="Standard 3" xfId="4"/>
  </cellStyles>
  <dxfs count="0"/>
  <tableStyles count="0" defaultTableStyle="TableStyleMedium2" defaultPivotStyle="PivotStyleLight16"/>
  <colors>
    <mruColors>
      <color rgb="FFFFFF99"/>
      <color rgb="FF000099"/>
      <color rgb="FFFDF9F9"/>
      <color rgb="FFFAF0F0"/>
      <color rgb="FFFF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Baseline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'RFR term structures'!$A$10:$A$110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'RFR term structures'!$F$10:$F$110</c:f>
              <c:numCache>
                <c:formatCode>0.000%</c:formatCode>
                <c:ptCount val="101"/>
                <c:pt idx="1">
                  <c:v>2.1309999999999999E-2</c:v>
                </c:pt>
                <c:pt idx="2">
                  <c:v>2.0799999999999999E-2</c:v>
                </c:pt>
                <c:pt idx="3">
                  <c:v>2.0109999999999999E-2</c:v>
                </c:pt>
                <c:pt idx="4">
                  <c:v>1.9390000000000001E-2</c:v>
                </c:pt>
                <c:pt idx="5">
                  <c:v>1.8780000000000002E-2</c:v>
                </c:pt>
                <c:pt idx="6">
                  <c:v>1.8339999999999999E-2</c:v>
                </c:pt>
                <c:pt idx="7">
                  <c:v>1.806E-2</c:v>
                </c:pt>
                <c:pt idx="8">
                  <c:v>1.7999999999999999E-2</c:v>
                </c:pt>
                <c:pt idx="9">
                  <c:v>1.8069999999999999E-2</c:v>
                </c:pt>
                <c:pt idx="10">
                  <c:v>1.822E-2</c:v>
                </c:pt>
                <c:pt idx="11">
                  <c:v>1.8440000000000002E-2</c:v>
                </c:pt>
                <c:pt idx="12">
                  <c:v>1.8669999999999999E-2</c:v>
                </c:pt>
                <c:pt idx="13">
                  <c:v>1.8890000000000001E-2</c:v>
                </c:pt>
                <c:pt idx="14">
                  <c:v>1.9130000000000001E-2</c:v>
                </c:pt>
                <c:pt idx="15">
                  <c:v>1.9439999999999999E-2</c:v>
                </c:pt>
                <c:pt idx="16">
                  <c:v>1.983E-2</c:v>
                </c:pt>
                <c:pt idx="17">
                  <c:v>2.027E-2</c:v>
                </c:pt>
                <c:pt idx="18">
                  <c:v>2.0740000000000001E-2</c:v>
                </c:pt>
                <c:pt idx="19">
                  <c:v>2.1239999999999998E-2</c:v>
                </c:pt>
                <c:pt idx="20">
                  <c:v>2.1739999999999999E-2</c:v>
                </c:pt>
                <c:pt idx="21">
                  <c:v>2.2239999999999999E-2</c:v>
                </c:pt>
                <c:pt idx="22">
                  <c:v>2.273E-2</c:v>
                </c:pt>
                <c:pt idx="23">
                  <c:v>2.3220000000000001E-2</c:v>
                </c:pt>
                <c:pt idx="24">
                  <c:v>2.3699999999999999E-2</c:v>
                </c:pt>
                <c:pt idx="25">
                  <c:v>2.4160000000000001E-2</c:v>
                </c:pt>
                <c:pt idx="26">
                  <c:v>2.461E-2</c:v>
                </c:pt>
                <c:pt idx="27">
                  <c:v>2.504E-2</c:v>
                </c:pt>
                <c:pt idx="28">
                  <c:v>2.546E-2</c:v>
                </c:pt>
                <c:pt idx="29">
                  <c:v>2.5860000000000001E-2</c:v>
                </c:pt>
                <c:pt idx="30">
                  <c:v>2.6249999999999999E-2</c:v>
                </c:pt>
                <c:pt idx="31">
                  <c:v>2.6620000000000001E-2</c:v>
                </c:pt>
                <c:pt idx="32">
                  <c:v>2.6980000000000001E-2</c:v>
                </c:pt>
                <c:pt idx="33">
                  <c:v>2.7320000000000001E-2</c:v>
                </c:pt>
                <c:pt idx="34">
                  <c:v>2.7650000000000001E-2</c:v>
                </c:pt>
                <c:pt idx="35">
                  <c:v>2.7969999999999998E-2</c:v>
                </c:pt>
                <c:pt idx="36">
                  <c:v>2.828E-2</c:v>
                </c:pt>
                <c:pt idx="37">
                  <c:v>2.8570000000000002E-2</c:v>
                </c:pt>
                <c:pt idx="38">
                  <c:v>2.8850000000000001E-2</c:v>
                </c:pt>
                <c:pt idx="39">
                  <c:v>2.912E-2</c:v>
                </c:pt>
                <c:pt idx="40">
                  <c:v>2.938E-2</c:v>
                </c:pt>
                <c:pt idx="41">
                  <c:v>2.963E-2</c:v>
                </c:pt>
                <c:pt idx="42">
                  <c:v>2.9860000000000001E-2</c:v>
                </c:pt>
                <c:pt idx="43">
                  <c:v>3.0089999999999999E-2</c:v>
                </c:pt>
                <c:pt idx="44">
                  <c:v>3.032E-2</c:v>
                </c:pt>
                <c:pt idx="45">
                  <c:v>3.0530000000000002E-2</c:v>
                </c:pt>
                <c:pt idx="46">
                  <c:v>3.073E-2</c:v>
                </c:pt>
                <c:pt idx="47">
                  <c:v>3.0929999999999999E-2</c:v>
                </c:pt>
                <c:pt idx="48">
                  <c:v>3.1119999999999998E-2</c:v>
                </c:pt>
                <c:pt idx="49">
                  <c:v>3.1300000000000001E-2</c:v>
                </c:pt>
                <c:pt idx="50">
                  <c:v>3.1480000000000001E-2</c:v>
                </c:pt>
                <c:pt idx="51">
                  <c:v>3.1649999999999998E-2</c:v>
                </c:pt>
                <c:pt idx="52">
                  <c:v>3.1820000000000001E-2</c:v>
                </c:pt>
                <c:pt idx="53">
                  <c:v>3.1969999999999998E-2</c:v>
                </c:pt>
                <c:pt idx="54">
                  <c:v>3.2129999999999999E-2</c:v>
                </c:pt>
                <c:pt idx="55">
                  <c:v>3.2280000000000003E-2</c:v>
                </c:pt>
                <c:pt idx="56">
                  <c:v>3.2419999999999997E-2</c:v>
                </c:pt>
                <c:pt idx="57">
                  <c:v>3.2559999999999999E-2</c:v>
                </c:pt>
                <c:pt idx="58">
                  <c:v>3.2689999999999997E-2</c:v>
                </c:pt>
                <c:pt idx="59">
                  <c:v>3.2820000000000002E-2</c:v>
                </c:pt>
                <c:pt idx="60">
                  <c:v>3.295E-2</c:v>
                </c:pt>
                <c:pt idx="61">
                  <c:v>3.3070000000000002E-2</c:v>
                </c:pt>
                <c:pt idx="62">
                  <c:v>3.3189999999999997E-2</c:v>
                </c:pt>
                <c:pt idx="63">
                  <c:v>3.3300000000000003E-2</c:v>
                </c:pt>
                <c:pt idx="64">
                  <c:v>3.3410000000000002E-2</c:v>
                </c:pt>
                <c:pt idx="65">
                  <c:v>3.3520000000000001E-2</c:v>
                </c:pt>
                <c:pt idx="66">
                  <c:v>3.3619999999999997E-2</c:v>
                </c:pt>
                <c:pt idx="67">
                  <c:v>3.3730000000000003E-2</c:v>
                </c:pt>
                <c:pt idx="68">
                  <c:v>3.3820000000000003E-2</c:v>
                </c:pt>
                <c:pt idx="69">
                  <c:v>3.3919999999999999E-2</c:v>
                </c:pt>
                <c:pt idx="70">
                  <c:v>3.4009999999999999E-2</c:v>
                </c:pt>
                <c:pt idx="71">
                  <c:v>3.4099999999999998E-2</c:v>
                </c:pt>
                <c:pt idx="72">
                  <c:v>3.4189999999999998E-2</c:v>
                </c:pt>
                <c:pt idx="73">
                  <c:v>3.4279999999999998E-2</c:v>
                </c:pt>
                <c:pt idx="74">
                  <c:v>3.4360000000000002E-2</c:v>
                </c:pt>
                <c:pt idx="75">
                  <c:v>3.4439999999999998E-2</c:v>
                </c:pt>
                <c:pt idx="76">
                  <c:v>3.4520000000000002E-2</c:v>
                </c:pt>
                <c:pt idx="77">
                  <c:v>3.4599999999999999E-2</c:v>
                </c:pt>
                <c:pt idx="78">
                  <c:v>3.4669999999999999E-2</c:v>
                </c:pt>
                <c:pt idx="79">
                  <c:v>3.4750000000000003E-2</c:v>
                </c:pt>
                <c:pt idx="80">
                  <c:v>3.4819999999999997E-2</c:v>
                </c:pt>
                <c:pt idx="81">
                  <c:v>3.4889999999999997E-2</c:v>
                </c:pt>
                <c:pt idx="82">
                  <c:v>3.4959999999999998E-2</c:v>
                </c:pt>
                <c:pt idx="83">
                  <c:v>3.5020000000000003E-2</c:v>
                </c:pt>
                <c:pt idx="84">
                  <c:v>3.5090000000000003E-2</c:v>
                </c:pt>
                <c:pt idx="85">
                  <c:v>3.5150000000000001E-2</c:v>
                </c:pt>
                <c:pt idx="86">
                  <c:v>3.5209999999999998E-2</c:v>
                </c:pt>
                <c:pt idx="87">
                  <c:v>3.5270000000000003E-2</c:v>
                </c:pt>
                <c:pt idx="88">
                  <c:v>3.533E-2</c:v>
                </c:pt>
                <c:pt idx="89">
                  <c:v>3.5389999999999998E-2</c:v>
                </c:pt>
                <c:pt idx="90">
                  <c:v>3.5450000000000002E-2</c:v>
                </c:pt>
                <c:pt idx="91">
                  <c:v>3.5499999999999997E-2</c:v>
                </c:pt>
                <c:pt idx="92">
                  <c:v>3.5560000000000001E-2</c:v>
                </c:pt>
                <c:pt idx="93">
                  <c:v>3.5610000000000003E-2</c:v>
                </c:pt>
                <c:pt idx="94">
                  <c:v>3.5659999999999997E-2</c:v>
                </c:pt>
                <c:pt idx="95">
                  <c:v>3.5709999999999999E-2</c:v>
                </c:pt>
                <c:pt idx="96">
                  <c:v>3.576E-2</c:v>
                </c:pt>
                <c:pt idx="97">
                  <c:v>3.5810000000000002E-2</c:v>
                </c:pt>
                <c:pt idx="98">
                  <c:v>3.5860000000000003E-2</c:v>
                </c:pt>
                <c:pt idx="99">
                  <c:v>3.5909999999999997E-2</c:v>
                </c:pt>
                <c:pt idx="100">
                  <c:v>3.5950000000000003E-2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2-4BF8-9FAB-29D6888BFD8A}"/>
            </c:ext>
          </c:extLst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'RFR term structures'!$A$10:$A$110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'RFR term structures'!$B$10:$B$110</c:f>
              <c:numCache>
                <c:formatCode>0.000%</c:formatCode>
                <c:ptCount val="101"/>
                <c:pt idx="1">
                  <c:v>1.9609999999999999E-2</c:v>
                </c:pt>
                <c:pt idx="2">
                  <c:v>1.9099999999999999E-2</c:v>
                </c:pt>
                <c:pt idx="3">
                  <c:v>1.8409999999999999E-2</c:v>
                </c:pt>
                <c:pt idx="4">
                  <c:v>1.7690000000000001E-2</c:v>
                </c:pt>
                <c:pt idx="5">
                  <c:v>1.7080000000000001E-2</c:v>
                </c:pt>
                <c:pt idx="6">
                  <c:v>1.6639999999999999E-2</c:v>
                </c:pt>
                <c:pt idx="7">
                  <c:v>1.636E-2</c:v>
                </c:pt>
                <c:pt idx="8">
                  <c:v>1.6299999999999999E-2</c:v>
                </c:pt>
                <c:pt idx="9">
                  <c:v>1.6369999999999999E-2</c:v>
                </c:pt>
                <c:pt idx="10">
                  <c:v>1.652E-2</c:v>
                </c:pt>
                <c:pt idx="11">
                  <c:v>1.6740000000000001E-2</c:v>
                </c:pt>
                <c:pt idx="12">
                  <c:v>1.6969999999999999E-2</c:v>
                </c:pt>
                <c:pt idx="13">
                  <c:v>1.719E-2</c:v>
                </c:pt>
                <c:pt idx="14">
                  <c:v>1.7430000000000001E-2</c:v>
                </c:pt>
                <c:pt idx="15">
                  <c:v>1.7739999999999999E-2</c:v>
                </c:pt>
                <c:pt idx="16">
                  <c:v>1.814E-2</c:v>
                </c:pt>
                <c:pt idx="17">
                  <c:v>1.8599999999999998E-2</c:v>
                </c:pt>
                <c:pt idx="18">
                  <c:v>1.9109999999999999E-2</c:v>
                </c:pt>
                <c:pt idx="19">
                  <c:v>1.9640000000000001E-2</c:v>
                </c:pt>
                <c:pt idx="20">
                  <c:v>2.018E-2</c:v>
                </c:pt>
                <c:pt idx="21">
                  <c:v>2.0719999999999999E-2</c:v>
                </c:pt>
                <c:pt idx="22">
                  <c:v>2.1260000000000001E-2</c:v>
                </c:pt>
                <c:pt idx="23">
                  <c:v>2.179E-2</c:v>
                </c:pt>
                <c:pt idx="24">
                  <c:v>2.23E-2</c:v>
                </c:pt>
                <c:pt idx="25">
                  <c:v>2.281E-2</c:v>
                </c:pt>
                <c:pt idx="26">
                  <c:v>2.3290000000000002E-2</c:v>
                </c:pt>
                <c:pt idx="27">
                  <c:v>2.376E-2</c:v>
                </c:pt>
                <c:pt idx="28">
                  <c:v>2.4219999999999998E-2</c:v>
                </c:pt>
                <c:pt idx="29">
                  <c:v>2.4660000000000001E-2</c:v>
                </c:pt>
                <c:pt idx="30">
                  <c:v>2.5080000000000002E-2</c:v>
                </c:pt>
                <c:pt idx="31">
                  <c:v>2.5479999999999999E-2</c:v>
                </c:pt>
                <c:pt idx="32">
                  <c:v>2.5870000000000001E-2</c:v>
                </c:pt>
                <c:pt idx="33">
                  <c:v>2.6239999999999999E-2</c:v>
                </c:pt>
                <c:pt idx="34">
                  <c:v>2.6599999999999999E-2</c:v>
                </c:pt>
                <c:pt idx="35">
                  <c:v>2.6950000000000002E-2</c:v>
                </c:pt>
                <c:pt idx="36">
                  <c:v>2.7279999999999999E-2</c:v>
                </c:pt>
                <c:pt idx="37">
                  <c:v>2.759E-2</c:v>
                </c:pt>
                <c:pt idx="38">
                  <c:v>2.7900000000000001E-2</c:v>
                </c:pt>
                <c:pt idx="39">
                  <c:v>2.819E-2</c:v>
                </c:pt>
                <c:pt idx="40">
                  <c:v>2.8469999999999999E-2</c:v>
                </c:pt>
                <c:pt idx="41">
                  <c:v>2.8740000000000002E-2</c:v>
                </c:pt>
                <c:pt idx="42">
                  <c:v>2.9000000000000001E-2</c:v>
                </c:pt>
                <c:pt idx="43">
                  <c:v>2.9250000000000002E-2</c:v>
                </c:pt>
                <c:pt idx="44">
                  <c:v>2.9489999999999999E-2</c:v>
                </c:pt>
                <c:pt idx="45">
                  <c:v>2.972E-2</c:v>
                </c:pt>
                <c:pt idx="46">
                  <c:v>2.9940000000000001E-2</c:v>
                </c:pt>
                <c:pt idx="47">
                  <c:v>3.0159999999999999E-2</c:v>
                </c:pt>
                <c:pt idx="48">
                  <c:v>3.0360000000000002E-2</c:v>
                </c:pt>
                <c:pt idx="49">
                  <c:v>3.056E-2</c:v>
                </c:pt>
                <c:pt idx="50">
                  <c:v>3.075E-2</c:v>
                </c:pt>
                <c:pt idx="51">
                  <c:v>3.0939999999999999E-2</c:v>
                </c:pt>
                <c:pt idx="52">
                  <c:v>3.1109999999999999E-2</c:v>
                </c:pt>
                <c:pt idx="53">
                  <c:v>3.1289999999999998E-2</c:v>
                </c:pt>
                <c:pt idx="54">
                  <c:v>3.1449999999999999E-2</c:v>
                </c:pt>
                <c:pt idx="55">
                  <c:v>3.1609999999999999E-2</c:v>
                </c:pt>
                <c:pt idx="56">
                  <c:v>3.177E-2</c:v>
                </c:pt>
                <c:pt idx="57">
                  <c:v>3.1919999999999997E-2</c:v>
                </c:pt>
                <c:pt idx="58">
                  <c:v>3.2059999999999998E-2</c:v>
                </c:pt>
                <c:pt idx="59">
                  <c:v>3.2199999999999999E-2</c:v>
                </c:pt>
                <c:pt idx="60">
                  <c:v>3.2340000000000001E-2</c:v>
                </c:pt>
                <c:pt idx="61">
                  <c:v>3.2469999999999999E-2</c:v>
                </c:pt>
                <c:pt idx="62">
                  <c:v>3.2599999999999997E-2</c:v>
                </c:pt>
                <c:pt idx="63">
                  <c:v>3.2719999999999999E-2</c:v>
                </c:pt>
                <c:pt idx="64">
                  <c:v>3.2840000000000001E-2</c:v>
                </c:pt>
                <c:pt idx="65">
                  <c:v>3.2960000000000003E-2</c:v>
                </c:pt>
                <c:pt idx="66">
                  <c:v>3.3070000000000002E-2</c:v>
                </c:pt>
                <c:pt idx="67">
                  <c:v>3.3180000000000001E-2</c:v>
                </c:pt>
                <c:pt idx="68">
                  <c:v>3.329E-2</c:v>
                </c:pt>
                <c:pt idx="69">
                  <c:v>3.3390000000000003E-2</c:v>
                </c:pt>
                <c:pt idx="70">
                  <c:v>3.3489999999999999E-2</c:v>
                </c:pt>
                <c:pt idx="71">
                  <c:v>3.3590000000000002E-2</c:v>
                </c:pt>
                <c:pt idx="72">
                  <c:v>3.3680000000000002E-2</c:v>
                </c:pt>
                <c:pt idx="73">
                  <c:v>3.3779999999999998E-2</c:v>
                </c:pt>
                <c:pt idx="74">
                  <c:v>3.3869999999999997E-2</c:v>
                </c:pt>
                <c:pt idx="75">
                  <c:v>3.3959999999999997E-2</c:v>
                </c:pt>
                <c:pt idx="76">
                  <c:v>3.4040000000000001E-2</c:v>
                </c:pt>
                <c:pt idx="77">
                  <c:v>3.4119999999999998E-2</c:v>
                </c:pt>
                <c:pt idx="78">
                  <c:v>3.4209999999999997E-2</c:v>
                </c:pt>
                <c:pt idx="79">
                  <c:v>3.4290000000000001E-2</c:v>
                </c:pt>
                <c:pt idx="80">
                  <c:v>3.4360000000000002E-2</c:v>
                </c:pt>
                <c:pt idx="81">
                  <c:v>3.4439999999999998E-2</c:v>
                </c:pt>
                <c:pt idx="82">
                  <c:v>3.4509999999999999E-2</c:v>
                </c:pt>
                <c:pt idx="83">
                  <c:v>3.458E-2</c:v>
                </c:pt>
                <c:pt idx="84">
                  <c:v>3.465E-2</c:v>
                </c:pt>
                <c:pt idx="85">
                  <c:v>3.4720000000000001E-2</c:v>
                </c:pt>
                <c:pt idx="86">
                  <c:v>3.4790000000000001E-2</c:v>
                </c:pt>
                <c:pt idx="87">
                  <c:v>3.4849999999999999E-2</c:v>
                </c:pt>
                <c:pt idx="88">
                  <c:v>3.492E-2</c:v>
                </c:pt>
                <c:pt idx="89">
                  <c:v>3.4979999999999997E-2</c:v>
                </c:pt>
                <c:pt idx="90">
                  <c:v>3.5040000000000002E-2</c:v>
                </c:pt>
                <c:pt idx="91">
                  <c:v>3.5099999999999999E-2</c:v>
                </c:pt>
                <c:pt idx="92">
                  <c:v>3.5159999999999997E-2</c:v>
                </c:pt>
                <c:pt idx="93">
                  <c:v>3.5220000000000001E-2</c:v>
                </c:pt>
                <c:pt idx="94">
                  <c:v>3.5270000000000003E-2</c:v>
                </c:pt>
                <c:pt idx="95">
                  <c:v>3.533E-2</c:v>
                </c:pt>
                <c:pt idx="96">
                  <c:v>3.5380000000000002E-2</c:v>
                </c:pt>
                <c:pt idx="97">
                  <c:v>3.5430000000000003E-2</c:v>
                </c:pt>
                <c:pt idx="98">
                  <c:v>3.5490000000000001E-2</c:v>
                </c:pt>
                <c:pt idx="99">
                  <c:v>3.5540000000000002E-2</c:v>
                </c:pt>
                <c:pt idx="100">
                  <c:v>3.5589999999999997E-2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2-4BF8-9FAB-29D6888BF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22008"/>
        <c:axId val="81123968"/>
      </c:lineChart>
      <c:catAx>
        <c:axId val="81122008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81123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1239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81122008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overlay val="0"/>
      <c:spPr>
        <a:solidFill>
          <a:srgbClr val="FFFFCC"/>
        </a:solidFill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Scenario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'RFR term structures'!$A$10:$A$110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'RFR term structures'!$G$10:$G$110</c:f>
              <c:numCache>
                <c:formatCode>0.000%</c:formatCode>
                <c:ptCount val="101"/>
                <c:pt idx="1">
                  <c:v>2.1309999999999999E-2</c:v>
                </c:pt>
                <c:pt idx="2">
                  <c:v>2.0799999999999999E-2</c:v>
                </c:pt>
                <c:pt idx="3">
                  <c:v>2.0070000000000001E-2</c:v>
                </c:pt>
                <c:pt idx="4">
                  <c:v>1.9369999999999998E-2</c:v>
                </c:pt>
                <c:pt idx="5">
                  <c:v>1.8780000000000002E-2</c:v>
                </c:pt>
                <c:pt idx="6">
                  <c:v>1.831E-2</c:v>
                </c:pt>
                <c:pt idx="7">
                  <c:v>1.8010000000000002E-2</c:v>
                </c:pt>
                <c:pt idx="8">
                  <c:v>1.789E-2</c:v>
                </c:pt>
                <c:pt idx="9">
                  <c:v>1.797E-2</c:v>
                </c:pt>
                <c:pt idx="10">
                  <c:v>1.822E-2</c:v>
                </c:pt>
                <c:pt idx="11">
                  <c:v>1.8630000000000001E-2</c:v>
                </c:pt>
                <c:pt idx="12">
                  <c:v>1.9130000000000001E-2</c:v>
                </c:pt>
                <c:pt idx="13">
                  <c:v>1.968E-2</c:v>
                </c:pt>
                <c:pt idx="14">
                  <c:v>2.027E-2</c:v>
                </c:pt>
                <c:pt idx="15">
                  <c:v>2.086E-2</c:v>
                </c:pt>
                <c:pt idx="16">
                  <c:v>2.145E-2</c:v>
                </c:pt>
                <c:pt idx="17">
                  <c:v>2.2040000000000001E-2</c:v>
                </c:pt>
                <c:pt idx="18">
                  <c:v>2.2610000000000002E-2</c:v>
                </c:pt>
                <c:pt idx="19">
                  <c:v>2.317E-2</c:v>
                </c:pt>
                <c:pt idx="20">
                  <c:v>2.3699999999999999E-2</c:v>
                </c:pt>
                <c:pt idx="21">
                  <c:v>2.4219999999999998E-2</c:v>
                </c:pt>
                <c:pt idx="22">
                  <c:v>2.4719999999999999E-2</c:v>
                </c:pt>
                <c:pt idx="23">
                  <c:v>2.5190000000000001E-2</c:v>
                </c:pt>
                <c:pt idx="24">
                  <c:v>2.5649999999999999E-2</c:v>
                </c:pt>
                <c:pt idx="25">
                  <c:v>2.6089999999999999E-2</c:v>
                </c:pt>
                <c:pt idx="26">
                  <c:v>2.6499999999999999E-2</c:v>
                </c:pt>
                <c:pt idx="27">
                  <c:v>2.69E-2</c:v>
                </c:pt>
                <c:pt idx="28">
                  <c:v>2.7289999999999998E-2</c:v>
                </c:pt>
                <c:pt idx="29">
                  <c:v>2.7650000000000001E-2</c:v>
                </c:pt>
                <c:pt idx="30">
                  <c:v>2.8000000000000001E-2</c:v>
                </c:pt>
                <c:pt idx="31">
                  <c:v>2.8340000000000001E-2</c:v>
                </c:pt>
                <c:pt idx="32">
                  <c:v>2.8660000000000001E-2</c:v>
                </c:pt>
                <c:pt idx="33">
                  <c:v>2.896E-2</c:v>
                </c:pt>
                <c:pt idx="34">
                  <c:v>2.9260000000000001E-2</c:v>
                </c:pt>
                <c:pt idx="35">
                  <c:v>2.954E-2</c:v>
                </c:pt>
                <c:pt idx="36">
                  <c:v>2.981E-2</c:v>
                </c:pt>
                <c:pt idx="37">
                  <c:v>3.006E-2</c:v>
                </c:pt>
                <c:pt idx="38">
                  <c:v>3.031E-2</c:v>
                </c:pt>
                <c:pt idx="39">
                  <c:v>3.0550000000000001E-2</c:v>
                </c:pt>
                <c:pt idx="40">
                  <c:v>3.0769999999999999E-2</c:v>
                </c:pt>
                <c:pt idx="41">
                  <c:v>3.099E-2</c:v>
                </c:pt>
                <c:pt idx="42">
                  <c:v>3.1199999999999999E-2</c:v>
                </c:pt>
                <c:pt idx="43">
                  <c:v>3.1399999999999997E-2</c:v>
                </c:pt>
                <c:pt idx="44">
                  <c:v>3.1600000000000003E-2</c:v>
                </c:pt>
                <c:pt idx="45">
                  <c:v>3.1780000000000003E-2</c:v>
                </c:pt>
                <c:pt idx="46">
                  <c:v>3.1960000000000002E-2</c:v>
                </c:pt>
                <c:pt idx="47">
                  <c:v>3.2129999999999999E-2</c:v>
                </c:pt>
                <c:pt idx="48">
                  <c:v>3.2300000000000002E-2</c:v>
                </c:pt>
                <c:pt idx="49">
                  <c:v>3.2460000000000003E-2</c:v>
                </c:pt>
                <c:pt idx="50">
                  <c:v>3.261E-2</c:v>
                </c:pt>
                <c:pt idx="51">
                  <c:v>3.2759999999999997E-2</c:v>
                </c:pt>
                <c:pt idx="52">
                  <c:v>3.2910000000000002E-2</c:v>
                </c:pt>
                <c:pt idx="53">
                  <c:v>3.304E-2</c:v>
                </c:pt>
                <c:pt idx="54">
                  <c:v>3.3180000000000001E-2</c:v>
                </c:pt>
                <c:pt idx="55">
                  <c:v>3.3309999999999999E-2</c:v>
                </c:pt>
                <c:pt idx="56">
                  <c:v>3.3430000000000001E-2</c:v>
                </c:pt>
                <c:pt idx="57">
                  <c:v>3.3550000000000003E-2</c:v>
                </c:pt>
                <c:pt idx="58">
                  <c:v>3.3669999999999999E-2</c:v>
                </c:pt>
                <c:pt idx="59">
                  <c:v>3.3779999999999998E-2</c:v>
                </c:pt>
                <c:pt idx="60">
                  <c:v>3.3890000000000003E-2</c:v>
                </c:pt>
                <c:pt idx="61">
                  <c:v>3.4000000000000002E-2</c:v>
                </c:pt>
                <c:pt idx="62">
                  <c:v>3.4099999999999998E-2</c:v>
                </c:pt>
                <c:pt idx="63">
                  <c:v>3.4200000000000001E-2</c:v>
                </c:pt>
                <c:pt idx="64">
                  <c:v>3.4299999999999997E-2</c:v>
                </c:pt>
                <c:pt idx="65">
                  <c:v>3.4389999999999997E-2</c:v>
                </c:pt>
                <c:pt idx="66">
                  <c:v>3.449E-2</c:v>
                </c:pt>
                <c:pt idx="67">
                  <c:v>3.4569999999999997E-2</c:v>
                </c:pt>
                <c:pt idx="68">
                  <c:v>3.4660000000000003E-2</c:v>
                </c:pt>
                <c:pt idx="69">
                  <c:v>3.474E-2</c:v>
                </c:pt>
                <c:pt idx="70">
                  <c:v>3.483E-2</c:v>
                </c:pt>
                <c:pt idx="71">
                  <c:v>3.49E-2</c:v>
                </c:pt>
                <c:pt idx="72">
                  <c:v>3.4979999999999997E-2</c:v>
                </c:pt>
                <c:pt idx="73">
                  <c:v>3.5060000000000001E-2</c:v>
                </c:pt>
                <c:pt idx="74">
                  <c:v>3.5130000000000002E-2</c:v>
                </c:pt>
                <c:pt idx="75">
                  <c:v>3.5200000000000002E-2</c:v>
                </c:pt>
                <c:pt idx="76">
                  <c:v>3.5270000000000003E-2</c:v>
                </c:pt>
                <c:pt idx="77">
                  <c:v>3.5340000000000003E-2</c:v>
                </c:pt>
                <c:pt idx="78">
                  <c:v>3.5400000000000001E-2</c:v>
                </c:pt>
                <c:pt idx="79">
                  <c:v>3.5470000000000002E-2</c:v>
                </c:pt>
                <c:pt idx="80">
                  <c:v>3.5529999999999999E-2</c:v>
                </c:pt>
                <c:pt idx="81">
                  <c:v>3.5589999999999997E-2</c:v>
                </c:pt>
                <c:pt idx="82">
                  <c:v>3.5650000000000001E-2</c:v>
                </c:pt>
                <c:pt idx="83">
                  <c:v>3.5709999999999999E-2</c:v>
                </c:pt>
                <c:pt idx="84">
                  <c:v>3.5770000000000003E-2</c:v>
                </c:pt>
                <c:pt idx="85">
                  <c:v>3.5819999999999998E-2</c:v>
                </c:pt>
                <c:pt idx="86">
                  <c:v>3.5880000000000002E-2</c:v>
                </c:pt>
                <c:pt idx="87">
                  <c:v>3.5929999999999997E-2</c:v>
                </c:pt>
                <c:pt idx="88">
                  <c:v>3.5979999999999998E-2</c:v>
                </c:pt>
                <c:pt idx="89">
                  <c:v>3.603E-2</c:v>
                </c:pt>
                <c:pt idx="90">
                  <c:v>3.6080000000000001E-2</c:v>
                </c:pt>
                <c:pt idx="91">
                  <c:v>3.6130000000000002E-2</c:v>
                </c:pt>
                <c:pt idx="92">
                  <c:v>3.6179999999999997E-2</c:v>
                </c:pt>
                <c:pt idx="93">
                  <c:v>3.6220000000000002E-2</c:v>
                </c:pt>
                <c:pt idx="94">
                  <c:v>3.6269999999999997E-2</c:v>
                </c:pt>
                <c:pt idx="95">
                  <c:v>3.6310000000000002E-2</c:v>
                </c:pt>
                <c:pt idx="96">
                  <c:v>3.6360000000000003E-2</c:v>
                </c:pt>
                <c:pt idx="97">
                  <c:v>3.6400000000000002E-2</c:v>
                </c:pt>
                <c:pt idx="98">
                  <c:v>3.644E-2</c:v>
                </c:pt>
                <c:pt idx="99">
                  <c:v>3.6479999999999999E-2</c:v>
                </c:pt>
                <c:pt idx="100">
                  <c:v>3.6519999999999997E-2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3-456E-AFAD-C898C8E8C03E}"/>
            </c:ext>
          </c:extLst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'RFR term structures'!$A$10:$A$110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'RFR term structures'!$C$10:$C$110</c:f>
              <c:numCache>
                <c:formatCode>0.000%</c:formatCode>
                <c:ptCount val="101"/>
                <c:pt idx="1">
                  <c:v>1.9609999999999999E-2</c:v>
                </c:pt>
                <c:pt idx="2">
                  <c:v>1.9099999999999999E-2</c:v>
                </c:pt>
                <c:pt idx="3">
                  <c:v>1.8370000000000001E-2</c:v>
                </c:pt>
                <c:pt idx="4">
                  <c:v>1.7670000000000002E-2</c:v>
                </c:pt>
                <c:pt idx="5">
                  <c:v>1.7080000000000001E-2</c:v>
                </c:pt>
                <c:pt idx="6">
                  <c:v>1.661E-2</c:v>
                </c:pt>
                <c:pt idx="7">
                  <c:v>1.6310000000000002E-2</c:v>
                </c:pt>
                <c:pt idx="8">
                  <c:v>1.619E-2</c:v>
                </c:pt>
                <c:pt idx="9">
                  <c:v>1.627E-2</c:v>
                </c:pt>
                <c:pt idx="10">
                  <c:v>1.652E-2</c:v>
                </c:pt>
                <c:pt idx="11">
                  <c:v>1.695E-2</c:v>
                </c:pt>
                <c:pt idx="12">
                  <c:v>1.7479999999999999E-2</c:v>
                </c:pt>
                <c:pt idx="13">
                  <c:v>1.8069999999999999E-2</c:v>
                </c:pt>
                <c:pt idx="14">
                  <c:v>1.8700000000000001E-2</c:v>
                </c:pt>
                <c:pt idx="15">
                  <c:v>1.9349999999999999E-2</c:v>
                </c:pt>
                <c:pt idx="16">
                  <c:v>1.9990000000000001E-2</c:v>
                </c:pt>
                <c:pt idx="17">
                  <c:v>2.0619999999999999E-2</c:v>
                </c:pt>
                <c:pt idx="18">
                  <c:v>2.1239999999999998E-2</c:v>
                </c:pt>
                <c:pt idx="19">
                  <c:v>2.1839999999999998E-2</c:v>
                </c:pt>
                <c:pt idx="20">
                  <c:v>2.2419999999999999E-2</c:v>
                </c:pt>
                <c:pt idx="21">
                  <c:v>2.298E-2</c:v>
                </c:pt>
                <c:pt idx="22">
                  <c:v>2.3519999999999999E-2</c:v>
                </c:pt>
                <c:pt idx="23">
                  <c:v>2.4039999999999999E-2</c:v>
                </c:pt>
                <c:pt idx="24">
                  <c:v>2.453E-2</c:v>
                </c:pt>
                <c:pt idx="25">
                  <c:v>2.5010000000000001E-2</c:v>
                </c:pt>
                <c:pt idx="26">
                  <c:v>2.546E-2</c:v>
                </c:pt>
                <c:pt idx="27">
                  <c:v>2.589E-2</c:v>
                </c:pt>
                <c:pt idx="28">
                  <c:v>2.63E-2</c:v>
                </c:pt>
                <c:pt idx="29">
                  <c:v>2.6700000000000002E-2</c:v>
                </c:pt>
                <c:pt idx="30">
                  <c:v>2.708E-2</c:v>
                </c:pt>
                <c:pt idx="31">
                  <c:v>2.7439999999999999E-2</c:v>
                </c:pt>
                <c:pt idx="32">
                  <c:v>2.7779999999999999E-2</c:v>
                </c:pt>
                <c:pt idx="33">
                  <c:v>2.811E-2</c:v>
                </c:pt>
                <c:pt idx="34">
                  <c:v>2.843E-2</c:v>
                </c:pt>
                <c:pt idx="35">
                  <c:v>2.8729999999999999E-2</c:v>
                </c:pt>
                <c:pt idx="36">
                  <c:v>2.9020000000000001E-2</c:v>
                </c:pt>
                <c:pt idx="37">
                  <c:v>2.93E-2</c:v>
                </c:pt>
                <c:pt idx="38">
                  <c:v>2.9559999999999999E-2</c:v>
                </c:pt>
                <c:pt idx="39">
                  <c:v>2.9819999999999999E-2</c:v>
                </c:pt>
                <c:pt idx="40">
                  <c:v>3.006E-2</c:v>
                </c:pt>
                <c:pt idx="41">
                  <c:v>3.0300000000000001E-2</c:v>
                </c:pt>
                <c:pt idx="42">
                  <c:v>3.0519999999999999E-2</c:v>
                </c:pt>
                <c:pt idx="43">
                  <c:v>3.074E-2</c:v>
                </c:pt>
                <c:pt idx="44">
                  <c:v>3.0949999999999998E-2</c:v>
                </c:pt>
                <c:pt idx="45">
                  <c:v>3.1150000000000001E-2</c:v>
                </c:pt>
                <c:pt idx="46">
                  <c:v>3.134E-2</c:v>
                </c:pt>
                <c:pt idx="47">
                  <c:v>3.1530000000000002E-2</c:v>
                </c:pt>
                <c:pt idx="48">
                  <c:v>3.1699999999999999E-2</c:v>
                </c:pt>
                <c:pt idx="49">
                  <c:v>3.1879999999999999E-2</c:v>
                </c:pt>
                <c:pt idx="50">
                  <c:v>3.2039999999999999E-2</c:v>
                </c:pt>
                <c:pt idx="51">
                  <c:v>3.2199999999999999E-2</c:v>
                </c:pt>
                <c:pt idx="52">
                  <c:v>3.236E-2</c:v>
                </c:pt>
                <c:pt idx="53">
                  <c:v>3.2509999999999997E-2</c:v>
                </c:pt>
                <c:pt idx="54">
                  <c:v>3.2649999999999998E-2</c:v>
                </c:pt>
                <c:pt idx="55">
                  <c:v>3.279E-2</c:v>
                </c:pt>
                <c:pt idx="56">
                  <c:v>3.2919999999999998E-2</c:v>
                </c:pt>
                <c:pt idx="57">
                  <c:v>3.3050000000000003E-2</c:v>
                </c:pt>
                <c:pt idx="58">
                  <c:v>3.3180000000000001E-2</c:v>
                </c:pt>
                <c:pt idx="59">
                  <c:v>3.3300000000000003E-2</c:v>
                </c:pt>
                <c:pt idx="60">
                  <c:v>3.3419999999999998E-2</c:v>
                </c:pt>
                <c:pt idx="61">
                  <c:v>3.3529999999999997E-2</c:v>
                </c:pt>
                <c:pt idx="62">
                  <c:v>3.3640000000000003E-2</c:v>
                </c:pt>
                <c:pt idx="63">
                  <c:v>3.3750000000000002E-2</c:v>
                </c:pt>
                <c:pt idx="64">
                  <c:v>3.3849999999999998E-2</c:v>
                </c:pt>
                <c:pt idx="65">
                  <c:v>3.3950000000000001E-2</c:v>
                </c:pt>
                <c:pt idx="66">
                  <c:v>3.4049999999999997E-2</c:v>
                </c:pt>
                <c:pt idx="67">
                  <c:v>3.415E-2</c:v>
                </c:pt>
                <c:pt idx="68">
                  <c:v>3.424E-2</c:v>
                </c:pt>
                <c:pt idx="69">
                  <c:v>3.4329999999999999E-2</c:v>
                </c:pt>
                <c:pt idx="70">
                  <c:v>3.4419999999999999E-2</c:v>
                </c:pt>
                <c:pt idx="71">
                  <c:v>3.4500000000000003E-2</c:v>
                </c:pt>
                <c:pt idx="72">
                  <c:v>3.458E-2</c:v>
                </c:pt>
                <c:pt idx="73">
                  <c:v>3.4660000000000003E-2</c:v>
                </c:pt>
                <c:pt idx="74">
                  <c:v>3.474E-2</c:v>
                </c:pt>
                <c:pt idx="75">
                  <c:v>3.4819999999999997E-2</c:v>
                </c:pt>
                <c:pt idx="76">
                  <c:v>3.4889999999999997E-2</c:v>
                </c:pt>
                <c:pt idx="77">
                  <c:v>3.4970000000000001E-2</c:v>
                </c:pt>
                <c:pt idx="78">
                  <c:v>3.5040000000000002E-2</c:v>
                </c:pt>
                <c:pt idx="79">
                  <c:v>3.5110000000000002E-2</c:v>
                </c:pt>
                <c:pt idx="80">
                  <c:v>3.517E-2</c:v>
                </c:pt>
                <c:pt idx="81">
                  <c:v>3.524E-2</c:v>
                </c:pt>
                <c:pt idx="82">
                  <c:v>3.5299999999999998E-2</c:v>
                </c:pt>
                <c:pt idx="83">
                  <c:v>3.5360000000000003E-2</c:v>
                </c:pt>
                <c:pt idx="84">
                  <c:v>3.542E-2</c:v>
                </c:pt>
                <c:pt idx="85">
                  <c:v>3.5479999999999998E-2</c:v>
                </c:pt>
                <c:pt idx="86">
                  <c:v>3.5540000000000002E-2</c:v>
                </c:pt>
                <c:pt idx="87">
                  <c:v>3.56E-2</c:v>
                </c:pt>
                <c:pt idx="88">
                  <c:v>3.5650000000000001E-2</c:v>
                </c:pt>
                <c:pt idx="89">
                  <c:v>3.5709999999999999E-2</c:v>
                </c:pt>
                <c:pt idx="90">
                  <c:v>3.576E-2</c:v>
                </c:pt>
                <c:pt idx="91">
                  <c:v>3.5810000000000002E-2</c:v>
                </c:pt>
                <c:pt idx="92">
                  <c:v>3.5860000000000003E-2</c:v>
                </c:pt>
                <c:pt idx="93">
                  <c:v>3.5909999999999997E-2</c:v>
                </c:pt>
                <c:pt idx="94">
                  <c:v>3.5959999999999999E-2</c:v>
                </c:pt>
                <c:pt idx="95">
                  <c:v>3.601E-2</c:v>
                </c:pt>
                <c:pt idx="96">
                  <c:v>3.6060000000000002E-2</c:v>
                </c:pt>
                <c:pt idx="97">
                  <c:v>3.61E-2</c:v>
                </c:pt>
                <c:pt idx="98">
                  <c:v>3.6150000000000002E-2</c:v>
                </c:pt>
                <c:pt idx="99">
                  <c:v>3.619E-2</c:v>
                </c:pt>
                <c:pt idx="100">
                  <c:v>3.6229999999999998E-2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3-456E-AFAD-C898C8E8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24360"/>
        <c:axId val="81124752"/>
      </c:lineChart>
      <c:catAx>
        <c:axId val="81124360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811247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1247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81124360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overlay val="0"/>
      <c:spPr>
        <a:solidFill>
          <a:srgbClr val="FFFFCC"/>
        </a:solidFill>
      </c:spPr>
      <c:txPr>
        <a:bodyPr/>
        <a:lstStyle/>
        <a:p>
          <a:pPr>
            <a:defRPr lang="en-GB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Scenario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'RFR term structures'!$A$10:$A$110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'RFR term structures'!$H$10:$H$110</c:f>
              <c:numCache>
                <c:formatCode>0.000%</c:formatCode>
                <c:ptCount val="10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3-456E-AFAD-C898C8E8C03E}"/>
            </c:ext>
          </c:extLst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'RFR term structures'!$A$10:$A$110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'RFR term structures'!$D$10:$D$110</c:f>
              <c:numCache>
                <c:formatCode>0.000%</c:formatCode>
                <c:ptCount val="10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3-456E-AFAD-C898C8E8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70104"/>
        <c:axId val="1108371672"/>
      </c:lineChart>
      <c:catAx>
        <c:axId val="1108370104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11083716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083716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1108370104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overlay val="0"/>
      <c:spPr>
        <a:solidFill>
          <a:srgbClr val="FFFFCC"/>
        </a:solidFill>
      </c:spPr>
      <c:txPr>
        <a:bodyPr/>
        <a:lstStyle/>
        <a:p>
          <a:pPr>
            <a:defRPr lang="en-GB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133350</xdr:rowOff>
    </xdr:from>
    <xdr:to>
      <xdr:col>16</xdr:col>
      <xdr:colOff>0</xdr:colOff>
      <xdr:row>3</xdr:row>
      <xdr:rowOff>141515</xdr:rowOff>
    </xdr:to>
    <xdr:sp macro="" textlink="">
      <xdr:nvSpPr>
        <xdr:cNvPr id="2" name="Rounded Rectangl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9725" y="323850"/>
          <a:ext cx="7534275" cy="389165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2016 EIOPA INSURANCE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</a:t>
          </a:r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Instructions (v.0 16-10-2016)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</xdr:col>
      <xdr:colOff>382058</xdr:colOff>
      <xdr:row>4</xdr:row>
      <xdr:rowOff>106891</xdr:rowOff>
    </xdr:to>
    <xdr:pic>
      <xdr:nvPicPr>
        <xdr:cNvPr id="3" name="Picture 5" descr="eiopa_smal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719666</xdr:colOff>
      <xdr:row>1</xdr:row>
      <xdr:rowOff>6350</xdr:rowOff>
    </xdr:from>
    <xdr:to>
      <xdr:col>18</xdr:col>
      <xdr:colOff>719666</xdr:colOff>
      <xdr:row>4</xdr:row>
      <xdr:rowOff>0</xdr:rowOff>
    </xdr:to>
    <xdr:sp macro="" textlink="">
      <xdr:nvSpPr>
        <xdr:cNvPr id="4" name="Rounded Rectangl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76916" y="196850"/>
          <a:ext cx="9610725" cy="56515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Information request for the 2020 review -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Risk-free interest rate term structures as of 31.12.2018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</xdr:col>
      <xdr:colOff>382058</xdr:colOff>
      <xdr:row>4</xdr:row>
      <xdr:rowOff>106891</xdr:rowOff>
    </xdr:to>
    <xdr:pic>
      <xdr:nvPicPr>
        <xdr:cNvPr id="5" name="Picture 5" descr="eiopa_smal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4</xdr:row>
      <xdr:rowOff>190501</xdr:rowOff>
    </xdr:from>
    <xdr:to>
      <xdr:col>12</xdr:col>
      <xdr:colOff>619125</xdr:colOff>
      <xdr:row>6</xdr:row>
      <xdr:rowOff>19051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09725" y="952501"/>
          <a:ext cx="3057525" cy="3333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country  ---&gt;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189159</xdr:rowOff>
    </xdr:from>
    <xdr:to>
      <xdr:col>2</xdr:col>
      <xdr:colOff>390525</xdr:colOff>
      <xdr:row>6</xdr:row>
      <xdr:rowOff>38099</xdr:rowOff>
    </xdr:to>
    <xdr:pic>
      <xdr:nvPicPr>
        <xdr:cNvPr id="6" name="Picture 5" descr="eiopa_small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9159"/>
          <a:ext cx="1390650" cy="11157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695325</xdr:colOff>
      <xdr:row>1</xdr:row>
      <xdr:rowOff>0</xdr:rowOff>
    </xdr:from>
    <xdr:to>
      <xdr:col>15</xdr:col>
      <xdr:colOff>285750</xdr:colOff>
      <xdr:row>3</xdr:row>
      <xdr:rowOff>76200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14525" y="190500"/>
          <a:ext cx="9191625" cy="45720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Information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request for the 2020 review - Risk-free interest rate term structures as of 31-12-2018</a:t>
          </a:r>
        </a:p>
      </xdr:txBody>
    </xdr:sp>
    <xdr:clientData/>
  </xdr:twoCellAnchor>
  <xdr:twoCellAnchor>
    <xdr:from>
      <xdr:col>8</xdr:col>
      <xdr:colOff>341839</xdr:colOff>
      <xdr:row>10</xdr:row>
      <xdr:rowOff>55032</xdr:rowOff>
    </xdr:from>
    <xdr:to>
      <xdr:col>14</xdr:col>
      <xdr:colOff>0</xdr:colOff>
      <xdr:row>21</xdr:row>
      <xdr:rowOff>119532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341839</xdr:colOff>
      <xdr:row>21</xdr:row>
      <xdr:rowOff>159807</xdr:rowOff>
    </xdr:from>
    <xdr:to>
      <xdr:col>14</xdr:col>
      <xdr:colOff>0</xdr:colOff>
      <xdr:row>33</xdr:row>
      <xdr:rowOff>33807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335280</xdr:colOff>
      <xdr:row>34</xdr:row>
      <xdr:rowOff>15240</xdr:rowOff>
    </xdr:from>
    <xdr:to>
      <xdr:col>13</xdr:col>
      <xdr:colOff>824021</xdr:colOff>
      <xdr:row>45</xdr:row>
      <xdr:rowOff>72120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4</xdr:row>
      <xdr:rowOff>161926</xdr:rowOff>
    </xdr:from>
    <xdr:to>
      <xdr:col>6</xdr:col>
      <xdr:colOff>590550</xdr:colOff>
      <xdr:row>5</xdr:row>
      <xdr:rowOff>295276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13DDF619-8BA2-443D-8DCD-EEDDA9F5AA74}"/>
            </a:ext>
          </a:extLst>
        </xdr:cNvPr>
        <xdr:cNvSpPr/>
      </xdr:nvSpPr>
      <xdr:spPr>
        <a:xfrm>
          <a:off x="1581150" y="923926"/>
          <a:ext cx="3057525" cy="2190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country  ---&gt;</a:t>
          </a:r>
        </a:p>
      </xdr:txBody>
    </xdr:sp>
    <xdr:clientData/>
  </xdr:twoCellAnchor>
  <xdr:oneCellAnchor>
    <xdr:from>
      <xdr:col>0</xdr:col>
      <xdr:colOff>219075</xdr:colOff>
      <xdr:row>0</xdr:row>
      <xdr:rowOff>189159</xdr:rowOff>
    </xdr:from>
    <xdr:ext cx="0" cy="1239590"/>
    <xdr:pic>
      <xdr:nvPicPr>
        <xdr:cNvPr id="3" name="Picture 2" descr="eiopa_small">
          <a:extLst>
            <a:ext uri="{FF2B5EF4-FFF2-40B4-BE49-F238E27FC236}">
              <a16:creationId xmlns:a16="http://schemas.microsoft.com/office/drawing/2014/main" id="{5C75BA01-0616-42A4-A1F4-07992359F1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9159"/>
          <a:ext cx="0" cy="123959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1</xdr:row>
      <xdr:rowOff>0</xdr:rowOff>
    </xdr:from>
    <xdr:to>
      <xdr:col>15</xdr:col>
      <xdr:colOff>295275</xdr:colOff>
      <xdr:row>3</xdr:row>
      <xdr:rowOff>76200</xdr:rowOff>
    </xdr:to>
    <xdr:sp macro="" textlink="">
      <xdr:nvSpPr>
        <xdr:cNvPr id="4" name="Rounded Rectangle 6">
          <a:extLst>
            <a:ext uri="{FF2B5EF4-FFF2-40B4-BE49-F238E27FC236}">
              <a16:creationId xmlns:a16="http://schemas.microsoft.com/office/drawing/2014/main" id="{605EAAD9-7F9C-4527-A836-775267E9C968}"/>
            </a:ext>
          </a:extLst>
        </xdr:cNvPr>
        <xdr:cNvSpPr/>
      </xdr:nvSpPr>
      <xdr:spPr>
        <a:xfrm>
          <a:off x="285750" y="190500"/>
          <a:ext cx="11334750" cy="45720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Information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request for the LTG review - Risk-free interest rate term structures as of 31-12-2017 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after SCR shock down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4</xdr:row>
      <xdr:rowOff>161926</xdr:rowOff>
    </xdr:from>
    <xdr:to>
      <xdr:col>6</xdr:col>
      <xdr:colOff>590550</xdr:colOff>
      <xdr:row>5</xdr:row>
      <xdr:rowOff>295276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E040F222-2F80-46A8-8026-6B5978570D86}"/>
            </a:ext>
          </a:extLst>
        </xdr:cNvPr>
        <xdr:cNvSpPr/>
      </xdr:nvSpPr>
      <xdr:spPr>
        <a:xfrm>
          <a:off x="1581150" y="923926"/>
          <a:ext cx="3057525" cy="2190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country  ---&gt;</a:t>
          </a:r>
        </a:p>
      </xdr:txBody>
    </xdr:sp>
    <xdr:clientData/>
  </xdr:twoCellAnchor>
  <xdr:oneCellAnchor>
    <xdr:from>
      <xdr:col>0</xdr:col>
      <xdr:colOff>219075</xdr:colOff>
      <xdr:row>0</xdr:row>
      <xdr:rowOff>189159</xdr:rowOff>
    </xdr:from>
    <xdr:ext cx="0" cy="1239590"/>
    <xdr:pic>
      <xdr:nvPicPr>
        <xdr:cNvPr id="3" name="Picture 2" descr="eiopa_small">
          <a:extLst>
            <a:ext uri="{FF2B5EF4-FFF2-40B4-BE49-F238E27FC236}">
              <a16:creationId xmlns:a16="http://schemas.microsoft.com/office/drawing/2014/main" id="{B4755550-3991-4AE2-95DA-047455760E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9159"/>
          <a:ext cx="0" cy="123959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1</xdr:row>
      <xdr:rowOff>0</xdr:rowOff>
    </xdr:from>
    <xdr:to>
      <xdr:col>15</xdr:col>
      <xdr:colOff>295275</xdr:colOff>
      <xdr:row>3</xdr:row>
      <xdr:rowOff>76200</xdr:rowOff>
    </xdr:to>
    <xdr:sp macro="" textlink="">
      <xdr:nvSpPr>
        <xdr:cNvPr id="4" name="Rounded Rectangle 6">
          <a:extLst>
            <a:ext uri="{FF2B5EF4-FFF2-40B4-BE49-F238E27FC236}">
              <a16:creationId xmlns:a16="http://schemas.microsoft.com/office/drawing/2014/main" id="{EFC6A4D8-BB23-4981-B48A-8B13F1C454FB}"/>
            </a:ext>
          </a:extLst>
        </xdr:cNvPr>
        <xdr:cNvSpPr/>
      </xdr:nvSpPr>
      <xdr:spPr>
        <a:xfrm>
          <a:off x="266700" y="190500"/>
          <a:ext cx="11353800" cy="45720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Information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request for the LTG review - Risk-free interest rate term structures as of 31-12-2017 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after SCR shock up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4</xdr:row>
      <xdr:rowOff>161926</xdr:rowOff>
    </xdr:from>
    <xdr:to>
      <xdr:col>6</xdr:col>
      <xdr:colOff>590550</xdr:colOff>
      <xdr:row>5</xdr:row>
      <xdr:rowOff>295276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0527D63-58F5-4E8C-BEDF-33350EAF58B9}"/>
            </a:ext>
          </a:extLst>
        </xdr:cNvPr>
        <xdr:cNvSpPr/>
      </xdr:nvSpPr>
      <xdr:spPr>
        <a:xfrm>
          <a:off x="1581150" y="923926"/>
          <a:ext cx="3057525" cy="2190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country  ---&gt;</a:t>
          </a:r>
        </a:p>
      </xdr:txBody>
    </xdr:sp>
    <xdr:clientData/>
  </xdr:twoCellAnchor>
  <xdr:oneCellAnchor>
    <xdr:from>
      <xdr:col>0</xdr:col>
      <xdr:colOff>219075</xdr:colOff>
      <xdr:row>0</xdr:row>
      <xdr:rowOff>189159</xdr:rowOff>
    </xdr:from>
    <xdr:ext cx="0" cy="1239590"/>
    <xdr:pic>
      <xdr:nvPicPr>
        <xdr:cNvPr id="3" name="Picture 2" descr="eiopa_small">
          <a:extLst>
            <a:ext uri="{FF2B5EF4-FFF2-40B4-BE49-F238E27FC236}">
              <a16:creationId xmlns:a16="http://schemas.microsoft.com/office/drawing/2014/main" id="{5E5FB611-D979-45E1-B3F3-BF382B9963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9159"/>
          <a:ext cx="0" cy="123959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1</xdr:row>
      <xdr:rowOff>0</xdr:rowOff>
    </xdr:from>
    <xdr:to>
      <xdr:col>15</xdr:col>
      <xdr:colOff>295275</xdr:colOff>
      <xdr:row>3</xdr:row>
      <xdr:rowOff>76200</xdr:rowOff>
    </xdr:to>
    <xdr:sp macro="" textlink="">
      <xdr:nvSpPr>
        <xdr:cNvPr id="4" name="Rounded Rectangle 6">
          <a:extLst>
            <a:ext uri="{FF2B5EF4-FFF2-40B4-BE49-F238E27FC236}">
              <a16:creationId xmlns:a16="http://schemas.microsoft.com/office/drawing/2014/main" id="{BA2149F1-4F18-4D33-AC18-E38F0151922F}"/>
            </a:ext>
          </a:extLst>
        </xdr:cNvPr>
        <xdr:cNvSpPr/>
      </xdr:nvSpPr>
      <xdr:spPr>
        <a:xfrm>
          <a:off x="266700" y="190500"/>
          <a:ext cx="11353800" cy="45720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Information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request for the LTG review - Risk-free interest rate term structures as of 31-12-2017 - 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FF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Size of VA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0099"/>
  </sheetPr>
  <dimension ref="A1:S41"/>
  <sheetViews>
    <sheetView tabSelected="1" workbookViewId="0">
      <selection activeCell="B27" sqref="B27"/>
    </sheetView>
  </sheetViews>
  <sheetFormatPr defaultColWidth="0" defaultRowHeight="15" zeroHeight="1" x14ac:dyDescent="0.25"/>
  <cols>
    <col min="1" max="1" width="3.7109375" customWidth="1"/>
    <col min="2" max="2" width="9.140625" customWidth="1"/>
    <col min="3" max="3" width="12.42578125" customWidth="1"/>
    <col min="4" max="4" width="3.7109375" customWidth="1"/>
    <col min="5" max="19" width="9.140625" customWidth="1"/>
    <col min="20" max="16384" width="9.140625" hidden="1"/>
  </cols>
  <sheetData>
    <row r="1" spans="1:19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3"/>
      <c r="O1" s="43"/>
      <c r="P1" s="43"/>
      <c r="Q1" s="43"/>
      <c r="R1" s="43"/>
      <c r="S1" s="43"/>
    </row>
    <row r="2" spans="1:19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3"/>
      <c r="O2" s="43"/>
      <c r="P2" s="43"/>
      <c r="Q2" s="43"/>
      <c r="R2" s="43"/>
      <c r="S2" s="43"/>
    </row>
    <row r="3" spans="1:19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3"/>
      <c r="O3" s="43"/>
      <c r="P3" s="43"/>
      <c r="Q3" s="43"/>
      <c r="R3" s="43"/>
      <c r="S3" s="43"/>
    </row>
    <row r="4" spans="1:19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3"/>
      <c r="O4" s="43"/>
      <c r="P4" s="43"/>
      <c r="Q4" s="43"/>
      <c r="R4" s="43"/>
      <c r="S4" s="43"/>
    </row>
    <row r="5" spans="1:19" x14ac:dyDescent="0.25">
      <c r="A5" s="44"/>
      <c r="B5" s="44"/>
      <c r="C5" s="44"/>
      <c r="D5" s="44"/>
      <c r="E5" s="59"/>
      <c r="F5" s="44"/>
      <c r="G5" s="44"/>
      <c r="H5" s="44"/>
      <c r="I5" s="44"/>
      <c r="J5" s="44"/>
      <c r="K5" s="44"/>
      <c r="L5" s="44"/>
      <c r="M5" s="44"/>
      <c r="N5" s="43"/>
      <c r="O5" s="43"/>
      <c r="P5" s="43"/>
      <c r="Q5" s="43"/>
      <c r="R5" s="43"/>
      <c r="S5" s="43"/>
    </row>
    <row r="6" spans="1:19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3"/>
      <c r="O6" s="43"/>
      <c r="P6" s="43"/>
      <c r="Q6" s="43"/>
      <c r="R6" s="43"/>
      <c r="S6" s="43"/>
    </row>
    <row r="7" spans="1:19" x14ac:dyDescent="0.25">
      <c r="A7" s="44"/>
      <c r="B7" s="45" t="s">
        <v>42</v>
      </c>
      <c r="C7" s="45"/>
      <c r="D7" s="45"/>
      <c r="E7" s="45"/>
      <c r="F7" s="44"/>
      <c r="G7" s="44"/>
      <c r="H7" s="44"/>
      <c r="I7" s="44"/>
      <c r="J7" s="44"/>
      <c r="K7" s="44"/>
      <c r="L7" s="44"/>
      <c r="M7" s="43"/>
      <c r="N7" s="43"/>
      <c r="O7" s="43"/>
      <c r="P7" s="43"/>
      <c r="Q7" s="43"/>
      <c r="R7" s="43"/>
      <c r="S7" s="43"/>
    </row>
    <row r="8" spans="1:19" x14ac:dyDescent="0.25">
      <c r="A8" s="44"/>
      <c r="B8" s="45" t="s">
        <v>44</v>
      </c>
      <c r="C8" s="45"/>
      <c r="D8" s="45"/>
      <c r="E8" s="45"/>
      <c r="F8" s="44"/>
      <c r="G8" s="44"/>
      <c r="H8" s="44"/>
      <c r="I8" s="44"/>
      <c r="J8" s="44"/>
      <c r="K8" s="44"/>
      <c r="L8" s="44"/>
      <c r="M8" s="43"/>
      <c r="N8" s="43"/>
      <c r="O8" s="43"/>
      <c r="P8" s="43"/>
      <c r="Q8" s="43"/>
      <c r="R8" s="43"/>
      <c r="S8" s="43"/>
    </row>
    <row r="9" spans="1:19" x14ac:dyDescent="0.25">
      <c r="A9" s="44"/>
      <c r="B9" s="45" t="s">
        <v>43</v>
      </c>
      <c r="C9" s="45"/>
      <c r="D9" s="45"/>
      <c r="E9" s="45"/>
      <c r="F9" s="44"/>
      <c r="G9" s="44"/>
      <c r="H9" s="44"/>
      <c r="I9" s="44"/>
      <c r="J9" s="44"/>
      <c r="K9" s="44"/>
      <c r="L9" s="44"/>
      <c r="M9" s="43"/>
      <c r="N9" s="43"/>
      <c r="O9" s="43"/>
      <c r="P9" s="43"/>
      <c r="Q9" s="43"/>
      <c r="R9" s="43"/>
      <c r="S9" s="43"/>
    </row>
    <row r="10" spans="1:19" x14ac:dyDescent="0.25">
      <c r="A10" s="44"/>
      <c r="B10" s="45"/>
      <c r="C10" s="45"/>
      <c r="D10" s="45"/>
      <c r="E10" s="45"/>
      <c r="F10" s="44"/>
      <c r="G10" s="44"/>
      <c r="H10" s="44"/>
      <c r="I10" s="44"/>
      <c r="J10" s="44"/>
      <c r="K10" s="44"/>
      <c r="L10" s="44"/>
      <c r="M10" s="43"/>
      <c r="N10" s="43"/>
      <c r="O10" s="43"/>
      <c r="P10" s="43"/>
      <c r="Q10" s="43"/>
      <c r="R10" s="43"/>
      <c r="S10" s="43"/>
    </row>
    <row r="11" spans="1:19" x14ac:dyDescent="0.25">
      <c r="A11" s="44"/>
      <c r="B11" s="45"/>
      <c r="C11" s="45"/>
      <c r="D11" s="45"/>
      <c r="E11" s="45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</row>
    <row r="12" spans="1:19" x14ac:dyDescent="0.25">
      <c r="A12" s="44"/>
      <c r="B12" s="45"/>
      <c r="C12" s="46"/>
      <c r="D12" s="45"/>
      <c r="E12" s="45"/>
      <c r="F12" s="45"/>
      <c r="G12" s="44"/>
      <c r="H12" s="44"/>
      <c r="I12" s="44"/>
      <c r="J12" s="44"/>
      <c r="K12" s="44"/>
      <c r="L12" s="44"/>
      <c r="M12" s="44"/>
      <c r="N12" s="43"/>
      <c r="O12" s="43"/>
      <c r="P12" s="43"/>
      <c r="Q12" s="43"/>
      <c r="R12" s="43"/>
      <c r="S12" s="43"/>
    </row>
    <row r="13" spans="1:19" x14ac:dyDescent="0.25">
      <c r="A13" s="44"/>
      <c r="B13" s="45"/>
      <c r="C13" s="46"/>
      <c r="D13" s="45"/>
      <c r="E13" s="45"/>
      <c r="F13" s="45"/>
      <c r="G13" s="44"/>
      <c r="H13" s="44"/>
      <c r="I13" s="44"/>
      <c r="J13" s="44"/>
      <c r="K13" s="44"/>
      <c r="L13" s="44"/>
      <c r="M13" s="44"/>
      <c r="N13" s="43"/>
      <c r="O13" s="43"/>
      <c r="P13" s="43"/>
      <c r="Q13" s="43"/>
      <c r="R13" s="43"/>
      <c r="S13" s="43"/>
    </row>
    <row r="14" spans="1:19" x14ac:dyDescent="0.25">
      <c r="A14" s="44"/>
      <c r="B14" s="45"/>
      <c r="C14" s="45"/>
      <c r="D14" s="45"/>
      <c r="E14" s="45"/>
      <c r="F14" s="45"/>
      <c r="G14" s="44"/>
      <c r="H14" s="44"/>
      <c r="I14" s="44"/>
      <c r="J14" s="44"/>
      <c r="K14" s="44"/>
      <c r="L14" s="44"/>
      <c r="M14" s="44"/>
      <c r="N14" s="43"/>
      <c r="O14" s="43"/>
      <c r="P14" s="43"/>
      <c r="Q14" s="43"/>
      <c r="R14" s="43"/>
      <c r="S14" s="43"/>
    </row>
    <row r="15" spans="1:19" x14ac:dyDescent="0.25">
      <c r="A15" s="44"/>
      <c r="B15" s="45" t="s">
        <v>11</v>
      </c>
      <c r="C15" s="45"/>
      <c r="D15" s="45"/>
      <c r="E15" s="45"/>
      <c r="F15" s="45"/>
      <c r="G15" s="44"/>
      <c r="H15" s="44"/>
      <c r="I15" s="44"/>
      <c r="J15" s="44"/>
      <c r="K15" s="44"/>
      <c r="L15" s="44"/>
      <c r="M15" s="44"/>
      <c r="N15" s="43"/>
      <c r="O15" s="43"/>
      <c r="P15" s="43"/>
      <c r="Q15" s="43"/>
      <c r="R15" s="43"/>
      <c r="S15" s="43"/>
    </row>
    <row r="16" spans="1:19" x14ac:dyDescent="0.25">
      <c r="A16" s="44"/>
      <c r="B16" s="45"/>
      <c r="C16" s="45"/>
      <c r="D16" s="45"/>
      <c r="E16" s="45"/>
      <c r="F16" s="45"/>
      <c r="G16" s="44"/>
      <c r="H16" s="44"/>
      <c r="I16" s="44"/>
      <c r="J16" s="44"/>
      <c r="K16" s="44"/>
      <c r="L16" s="44"/>
      <c r="M16" s="44"/>
      <c r="N16" s="43"/>
      <c r="O16" s="43"/>
      <c r="P16" s="43"/>
      <c r="Q16" s="43"/>
      <c r="R16" s="43"/>
      <c r="S16" s="43"/>
    </row>
    <row r="17" spans="1:19" x14ac:dyDescent="0.25">
      <c r="A17" s="44"/>
      <c r="B17" s="45" t="s">
        <v>20</v>
      </c>
      <c r="C17" s="45"/>
      <c r="D17" s="45"/>
      <c r="E17" s="45"/>
      <c r="F17" s="45"/>
      <c r="G17" s="44"/>
      <c r="H17" s="44"/>
      <c r="I17" s="44"/>
      <c r="J17" s="44"/>
      <c r="K17" s="44"/>
      <c r="L17" s="44"/>
      <c r="M17" s="44"/>
      <c r="N17" s="43"/>
      <c r="O17" s="43"/>
      <c r="P17" s="43"/>
      <c r="Q17" s="43"/>
      <c r="R17" s="43"/>
      <c r="S17" s="43"/>
    </row>
    <row r="18" spans="1:19" x14ac:dyDescent="0.25">
      <c r="A18" s="44"/>
      <c r="B18" s="45"/>
      <c r="C18" s="45"/>
      <c r="D18" s="45"/>
      <c r="E18" s="45"/>
      <c r="F18" s="45"/>
      <c r="G18" s="44"/>
      <c r="H18" s="44"/>
      <c r="I18" s="44"/>
      <c r="J18" s="44"/>
      <c r="K18" s="44"/>
      <c r="L18" s="44"/>
      <c r="M18" s="44"/>
      <c r="N18" s="43"/>
      <c r="O18" s="43"/>
      <c r="P18" s="43"/>
      <c r="Q18" s="43"/>
      <c r="R18" s="43"/>
      <c r="S18" s="43"/>
    </row>
    <row r="19" spans="1:19" x14ac:dyDescent="0.25">
      <c r="A19" s="44"/>
      <c r="B19" s="45"/>
      <c r="C19" s="45"/>
      <c r="D19" s="45"/>
      <c r="E19" s="45"/>
      <c r="F19" s="45"/>
      <c r="G19" s="44"/>
      <c r="H19" s="44"/>
      <c r="I19" s="44"/>
      <c r="J19" s="44"/>
      <c r="K19" s="44"/>
      <c r="L19" s="44"/>
      <c r="M19" s="44"/>
      <c r="N19" s="43"/>
      <c r="O19" s="43"/>
      <c r="P19" s="43"/>
      <c r="Q19" s="43"/>
      <c r="R19" s="43"/>
      <c r="S19" s="43"/>
    </row>
    <row r="20" spans="1:19" x14ac:dyDescent="0.25">
      <c r="A20" s="44"/>
      <c r="B20" s="45"/>
      <c r="C20" s="45"/>
      <c r="D20" s="45"/>
      <c r="E20" s="45"/>
      <c r="F20" s="45"/>
      <c r="G20" s="44"/>
      <c r="H20" s="44"/>
      <c r="I20" s="44"/>
      <c r="J20" s="44"/>
      <c r="K20" s="44"/>
      <c r="L20" s="44"/>
      <c r="M20" s="44"/>
      <c r="N20" s="43"/>
      <c r="O20" s="43"/>
      <c r="P20" s="43"/>
      <c r="Q20" s="43"/>
      <c r="R20" s="43"/>
      <c r="S20" s="43"/>
    </row>
    <row r="21" spans="1:19" x14ac:dyDescent="0.25">
      <c r="A21" s="44"/>
      <c r="B21" s="44"/>
      <c r="C21" s="45"/>
      <c r="D21" s="45"/>
      <c r="E21" s="45"/>
      <c r="F21" s="45"/>
      <c r="G21" s="44"/>
      <c r="H21" s="44"/>
      <c r="I21" s="44"/>
      <c r="J21" s="44"/>
      <c r="K21" s="44"/>
      <c r="L21" s="44"/>
      <c r="M21" s="44"/>
      <c r="N21" s="43"/>
      <c r="O21" s="43"/>
      <c r="P21" s="43"/>
      <c r="Q21" s="43"/>
      <c r="R21" s="43"/>
      <c r="S21" s="43"/>
    </row>
    <row r="22" spans="1:19" x14ac:dyDescent="0.25">
      <c r="A22" s="44"/>
      <c r="B22" s="44"/>
      <c r="C22" s="45"/>
      <c r="D22" s="45"/>
      <c r="E22" s="45"/>
      <c r="F22" s="45"/>
      <c r="G22" s="44"/>
      <c r="H22" s="44"/>
      <c r="I22" s="44"/>
      <c r="J22" s="44"/>
      <c r="K22" s="44"/>
      <c r="L22" s="44"/>
      <c r="M22" s="44"/>
      <c r="N22" s="43"/>
      <c r="O22" s="43"/>
      <c r="P22" s="43"/>
      <c r="Q22" s="43"/>
      <c r="R22" s="43"/>
      <c r="S22" s="43"/>
    </row>
    <row r="23" spans="1:19" x14ac:dyDescent="0.25">
      <c r="A23" s="44"/>
      <c r="B23" s="46" t="s">
        <v>21</v>
      </c>
      <c r="C23" s="45"/>
      <c r="D23" s="45"/>
      <c r="E23" s="45"/>
      <c r="F23" s="45"/>
      <c r="G23" s="44"/>
      <c r="H23" s="44"/>
      <c r="I23" s="44"/>
      <c r="J23" s="44"/>
      <c r="K23" s="44"/>
      <c r="L23" s="44"/>
      <c r="M23" s="44"/>
      <c r="N23" s="43"/>
      <c r="O23" s="43"/>
      <c r="P23" s="43"/>
      <c r="Q23" s="43"/>
      <c r="R23" s="43"/>
      <c r="S23" s="43"/>
    </row>
    <row r="24" spans="1:19" x14ac:dyDescent="0.25">
      <c r="A24" s="44"/>
      <c r="B24" s="46"/>
      <c r="C24" s="48"/>
      <c r="D24" s="45"/>
      <c r="E24" s="45"/>
      <c r="F24" s="45"/>
      <c r="G24" s="44"/>
      <c r="H24" s="44"/>
      <c r="I24" s="44"/>
      <c r="J24" s="44"/>
      <c r="K24" s="44"/>
      <c r="L24" s="44"/>
      <c r="M24" s="44"/>
      <c r="N24" s="43"/>
      <c r="O24" s="43"/>
      <c r="P24" s="43"/>
      <c r="Q24" s="43"/>
      <c r="R24" s="43"/>
      <c r="S24" s="43"/>
    </row>
    <row r="25" spans="1:19" x14ac:dyDescent="0.25">
      <c r="A25" s="44"/>
      <c r="B25" s="46" t="s">
        <v>22</v>
      </c>
      <c r="C25" s="48"/>
      <c r="D25" s="46"/>
      <c r="E25" s="46"/>
      <c r="F25" s="46"/>
      <c r="G25" s="46"/>
      <c r="H25" s="46"/>
      <c r="I25" s="46" t="s">
        <v>23</v>
      </c>
      <c r="J25" s="46"/>
      <c r="K25" s="44"/>
      <c r="L25" s="44"/>
      <c r="M25" s="44"/>
      <c r="N25" s="43"/>
      <c r="O25" s="43"/>
      <c r="P25" s="43"/>
      <c r="Q25" s="43"/>
      <c r="R25" s="43"/>
      <c r="S25" s="43"/>
    </row>
    <row r="26" spans="1:19" x14ac:dyDescent="0.25">
      <c r="A26" s="44"/>
      <c r="B26" s="45" t="s">
        <v>97</v>
      </c>
      <c r="C26" s="45"/>
      <c r="D26" s="45"/>
      <c r="E26" s="45"/>
      <c r="F26" s="45"/>
      <c r="G26" s="44"/>
      <c r="H26" s="44"/>
      <c r="I26" s="57" t="s">
        <v>28</v>
      </c>
      <c r="J26" s="44"/>
      <c r="K26" s="44"/>
      <c r="L26" s="44"/>
      <c r="M26" s="44"/>
      <c r="N26" s="43"/>
      <c r="O26" s="43"/>
      <c r="P26" s="43"/>
      <c r="Q26" s="43"/>
      <c r="R26" s="43"/>
      <c r="S26" s="43"/>
    </row>
    <row r="27" spans="1:19" x14ac:dyDescent="0.25">
      <c r="A27" s="44"/>
      <c r="B27" s="59"/>
      <c r="C27" s="45"/>
      <c r="D27" s="52"/>
      <c r="E27" s="45"/>
      <c r="F27" s="45"/>
      <c r="G27" s="44"/>
      <c r="H27" s="44"/>
      <c r="I27" s="53"/>
      <c r="J27" s="44"/>
      <c r="K27" s="44"/>
      <c r="L27" s="44"/>
      <c r="M27" s="44"/>
      <c r="N27" s="43"/>
      <c r="O27" s="43"/>
      <c r="P27" s="43"/>
      <c r="Q27" s="43"/>
      <c r="R27" s="43"/>
      <c r="S27" s="43"/>
    </row>
    <row r="28" spans="1:19" x14ac:dyDescent="0.25">
      <c r="A28" s="44"/>
      <c r="B28" s="44"/>
      <c r="C28" s="45"/>
      <c r="D28" s="52"/>
      <c r="E28" s="45"/>
      <c r="F28" s="45"/>
      <c r="G28" s="44"/>
      <c r="H28" s="44"/>
      <c r="I28" s="53"/>
      <c r="J28" s="44"/>
      <c r="K28" s="44"/>
      <c r="L28" s="44"/>
      <c r="M28" s="44"/>
      <c r="N28" s="43"/>
      <c r="O28" s="43"/>
      <c r="P28" s="43"/>
      <c r="Q28" s="43"/>
      <c r="R28" s="43"/>
      <c r="S28" s="43"/>
    </row>
    <row r="29" spans="1:19" x14ac:dyDescent="0.25">
      <c r="A29" s="44"/>
      <c r="B29" s="44"/>
      <c r="C29" s="45"/>
      <c r="D29" s="52"/>
      <c r="E29" s="45"/>
      <c r="F29" s="45"/>
      <c r="G29" s="44"/>
      <c r="H29" s="44"/>
      <c r="I29" s="45"/>
      <c r="J29" s="44"/>
      <c r="K29" s="44"/>
      <c r="L29" s="44"/>
      <c r="M29" s="44"/>
      <c r="N29" s="43"/>
      <c r="O29" s="43"/>
      <c r="P29" s="43"/>
      <c r="Q29" s="43"/>
      <c r="R29" s="43"/>
      <c r="S29" s="43"/>
    </row>
    <row r="30" spans="1:19" x14ac:dyDescent="0.25">
      <c r="A30" s="44"/>
      <c r="B30" s="44"/>
      <c r="C30" s="44"/>
      <c r="D30" s="52"/>
      <c r="E30" s="45"/>
      <c r="F30" s="45"/>
      <c r="G30" s="44"/>
      <c r="H30" s="44"/>
      <c r="I30" s="53"/>
      <c r="J30" s="44"/>
      <c r="K30" s="44"/>
      <c r="L30" s="44"/>
      <c r="M30" s="44"/>
      <c r="N30" s="43"/>
      <c r="O30" s="43"/>
      <c r="P30" s="43"/>
      <c r="Q30" s="43"/>
      <c r="R30" s="43"/>
      <c r="S30" s="43"/>
    </row>
    <row r="31" spans="1:19" x14ac:dyDescent="0.25">
      <c r="A31" s="44"/>
      <c r="B31" s="45"/>
      <c r="C31" s="52"/>
      <c r="D31" s="52"/>
      <c r="E31" s="52"/>
      <c r="F31" s="52"/>
      <c r="G31" s="52"/>
      <c r="H31" s="44"/>
      <c r="I31" s="53"/>
      <c r="J31" s="44"/>
      <c r="K31" s="44"/>
      <c r="L31" s="44"/>
      <c r="M31" s="44"/>
      <c r="N31" s="43"/>
      <c r="O31" s="43"/>
      <c r="P31" s="43"/>
      <c r="Q31" s="43"/>
      <c r="R31" s="43"/>
      <c r="S31" s="43"/>
    </row>
    <row r="32" spans="1:19" x14ac:dyDescent="0.25">
      <c r="A32" s="44"/>
      <c r="B32" s="44"/>
      <c r="C32" s="44"/>
      <c r="D32" s="47"/>
      <c r="E32" s="45"/>
      <c r="F32" s="44"/>
      <c r="G32" s="44"/>
      <c r="H32" s="44"/>
      <c r="I32" s="44"/>
      <c r="J32" s="44"/>
      <c r="K32" s="44"/>
      <c r="L32" s="44"/>
      <c r="M32" s="44"/>
      <c r="N32" s="43"/>
      <c r="O32" s="43"/>
      <c r="P32" s="43"/>
      <c r="Q32" s="43"/>
      <c r="R32" s="43"/>
      <c r="S32" s="43"/>
    </row>
    <row r="33" spans="1:19" x14ac:dyDescent="0.25">
      <c r="A33" s="44"/>
      <c r="B33" s="44"/>
      <c r="C33" s="44"/>
      <c r="D33" s="47"/>
      <c r="E33" s="45"/>
      <c r="F33" s="44"/>
      <c r="G33" s="44"/>
      <c r="H33" s="44"/>
      <c r="I33" s="44"/>
      <c r="J33" s="44"/>
      <c r="K33" s="44"/>
      <c r="L33" s="44"/>
      <c r="M33" s="44"/>
      <c r="N33" s="43"/>
      <c r="O33" s="43"/>
      <c r="P33" s="43"/>
      <c r="Q33" s="43"/>
      <c r="R33" s="43"/>
      <c r="S33" s="43"/>
    </row>
    <row r="34" spans="1:19" x14ac:dyDescent="0.25">
      <c r="A34" s="44"/>
      <c r="B34" s="44"/>
      <c r="C34" s="48"/>
      <c r="D34" s="47"/>
      <c r="E34" s="45"/>
      <c r="F34" s="44"/>
      <c r="G34" s="44"/>
      <c r="H34" s="44"/>
      <c r="I34" s="44"/>
      <c r="J34" s="44"/>
      <c r="K34" s="44"/>
      <c r="L34" s="44"/>
      <c r="M34" s="44"/>
      <c r="N34" s="43"/>
      <c r="O34" s="43"/>
      <c r="P34" s="43"/>
      <c r="Q34" s="43"/>
      <c r="R34" s="43"/>
      <c r="S34" s="43"/>
    </row>
    <row r="35" spans="1:19" x14ac:dyDescent="0.25">
      <c r="A35" s="44"/>
      <c r="B35" s="44"/>
      <c r="C35" s="44"/>
      <c r="D35" s="47"/>
      <c r="E35" s="45"/>
      <c r="F35" s="44"/>
      <c r="G35" s="44"/>
      <c r="H35" s="44"/>
      <c r="I35" s="44"/>
      <c r="J35" s="44"/>
      <c r="K35" s="44"/>
      <c r="L35" s="44"/>
      <c r="M35" s="44"/>
      <c r="N35" s="43"/>
      <c r="O35" s="43"/>
      <c r="P35" s="43"/>
      <c r="Q35" s="43"/>
      <c r="R35" s="43"/>
      <c r="S35" s="43"/>
    </row>
    <row r="36" spans="1:19" x14ac:dyDescent="0.25">
      <c r="A36" s="44"/>
      <c r="B36" s="44"/>
      <c r="C36" s="44"/>
      <c r="D36" s="47"/>
      <c r="E36" s="45"/>
      <c r="F36" s="44"/>
      <c r="G36" s="44"/>
      <c r="H36" s="44"/>
      <c r="I36" s="44"/>
      <c r="J36" s="44"/>
      <c r="K36" s="44"/>
      <c r="L36" s="44"/>
      <c r="M36" s="44"/>
      <c r="N36" s="43"/>
      <c r="O36" s="43"/>
      <c r="P36" s="43"/>
      <c r="Q36" s="43"/>
      <c r="R36" s="43"/>
      <c r="S36" s="43"/>
    </row>
    <row r="37" spans="1:19" x14ac:dyDescent="0.25">
      <c r="A37" s="44"/>
      <c r="B37" s="44"/>
      <c r="C37" s="44"/>
      <c r="D37" s="47"/>
      <c r="E37" s="45"/>
      <c r="F37" s="44"/>
      <c r="G37" s="44"/>
      <c r="H37" s="44"/>
      <c r="I37" s="44"/>
      <c r="J37" s="44"/>
      <c r="K37" s="44"/>
      <c r="L37" s="44"/>
      <c r="M37" s="44"/>
      <c r="N37" s="43"/>
      <c r="O37" s="43"/>
      <c r="P37" s="43"/>
      <c r="Q37" s="43"/>
      <c r="R37" s="43"/>
      <c r="S37" s="43"/>
    </row>
    <row r="38" spans="1:19" x14ac:dyDescent="0.25">
      <c r="A38" s="44"/>
      <c r="B38" s="44"/>
      <c r="C38" s="44"/>
      <c r="D38" s="47"/>
      <c r="E38" s="45"/>
      <c r="F38" s="44"/>
      <c r="G38" s="44"/>
      <c r="H38" s="44"/>
      <c r="I38" s="44"/>
      <c r="J38" s="44"/>
      <c r="K38" s="44"/>
      <c r="L38" s="44"/>
      <c r="M38" s="44"/>
      <c r="N38" s="43"/>
      <c r="O38" s="43"/>
      <c r="P38" s="43"/>
      <c r="Q38" s="43"/>
      <c r="R38" s="43"/>
      <c r="S38" s="43"/>
    </row>
    <row r="39" spans="1:19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E201"/>
  <sheetViews>
    <sheetView zoomScale="80" zoomScaleNormal="80" workbookViewId="0">
      <selection activeCell="L6" sqref="L6:M6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8" width="15.7109375" customWidth="1"/>
    <col min="9" max="10" width="5.5703125" customWidth="1"/>
    <col min="11" max="57" width="0" hidden="1" customWidth="1"/>
    <col min="58" max="16384" width="8.85546875" hidden="1"/>
  </cols>
  <sheetData>
    <row r="1" spans="1:10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30" x14ac:dyDescent="0.25">
      <c r="A2" s="4"/>
      <c r="B2" s="56" t="s">
        <v>27</v>
      </c>
      <c r="C2" s="5" t="s">
        <v>5</v>
      </c>
      <c r="D2" s="5" t="s">
        <v>6</v>
      </c>
      <c r="E2" s="5" t="s">
        <v>0</v>
      </c>
      <c r="F2" s="5" t="s">
        <v>7</v>
      </c>
      <c r="G2" s="5" t="s">
        <v>8</v>
      </c>
      <c r="H2" s="5" t="s">
        <v>12</v>
      </c>
      <c r="I2" s="4"/>
      <c r="J2" s="4"/>
    </row>
    <row r="3" spans="1:10" s="1" customFormat="1" ht="45" x14ac:dyDescent="0.25">
      <c r="A3" s="4"/>
      <c r="B3" s="4"/>
      <c r="C3" s="2" t="s">
        <v>35</v>
      </c>
      <c r="D3" s="2" t="s">
        <v>36</v>
      </c>
      <c r="E3" s="2" t="s">
        <v>37</v>
      </c>
      <c r="F3" s="2" t="s">
        <v>38</v>
      </c>
      <c r="G3" s="2" t="s">
        <v>39</v>
      </c>
      <c r="H3" s="2" t="s">
        <v>40</v>
      </c>
      <c r="I3" s="4"/>
      <c r="J3" s="4"/>
    </row>
    <row r="4" spans="1:10" s="16" customFormat="1" ht="11.25" x14ac:dyDescent="0.2">
      <c r="A4" s="14"/>
      <c r="B4" s="15" t="s">
        <v>1</v>
      </c>
      <c r="C4" s="17">
        <v>1</v>
      </c>
      <c r="D4" s="17">
        <v>1</v>
      </c>
      <c r="E4" s="17">
        <v>1</v>
      </c>
      <c r="F4" s="17">
        <v>0</v>
      </c>
      <c r="G4" s="17">
        <v>1</v>
      </c>
      <c r="H4" s="17">
        <v>2</v>
      </c>
      <c r="I4" s="14"/>
      <c r="J4" s="14"/>
    </row>
    <row r="5" spans="1:10" s="16" customFormat="1" ht="11.25" x14ac:dyDescent="0.2">
      <c r="A5" s="14"/>
      <c r="B5" s="15" t="s">
        <v>2</v>
      </c>
      <c r="C5" s="17">
        <v>10</v>
      </c>
      <c r="D5" s="17">
        <v>10</v>
      </c>
      <c r="E5" s="17">
        <v>10</v>
      </c>
      <c r="F5" s="17">
        <v>15</v>
      </c>
      <c r="G5" s="17">
        <v>10</v>
      </c>
      <c r="H5" s="17">
        <v>30</v>
      </c>
      <c r="I5" s="14"/>
      <c r="J5" s="14"/>
    </row>
    <row r="6" spans="1:10" s="16" customFormat="1" ht="11.25" x14ac:dyDescent="0.2">
      <c r="A6" s="14"/>
      <c r="B6" s="15" t="s">
        <v>3</v>
      </c>
      <c r="C6" s="17">
        <v>50</v>
      </c>
      <c r="D6" s="17">
        <v>50</v>
      </c>
      <c r="E6" s="17">
        <v>50</v>
      </c>
      <c r="F6" s="17">
        <v>45</v>
      </c>
      <c r="G6" s="17">
        <v>50</v>
      </c>
      <c r="H6" s="17">
        <v>40</v>
      </c>
      <c r="I6" s="14"/>
      <c r="J6" s="14"/>
    </row>
    <row r="7" spans="1:10" s="16" customFormat="1" ht="11.25" x14ac:dyDescent="0.2">
      <c r="A7" s="14"/>
      <c r="B7" s="15" t="s">
        <v>4</v>
      </c>
      <c r="C7" s="17">
        <v>4.05</v>
      </c>
      <c r="D7" s="17">
        <v>4.3499999999999996</v>
      </c>
      <c r="E7" s="17">
        <v>4.05</v>
      </c>
      <c r="F7" s="17">
        <v>4.05</v>
      </c>
      <c r="G7" s="17">
        <v>3.05</v>
      </c>
      <c r="H7" s="17">
        <v>4.05</v>
      </c>
      <c r="I7" s="14"/>
      <c r="J7" s="14"/>
    </row>
    <row r="8" spans="1:10" s="16" customFormat="1" ht="11.25" x14ac:dyDescent="0.2">
      <c r="A8" s="14"/>
      <c r="B8" s="15" t="s">
        <v>13</v>
      </c>
      <c r="C8" s="17">
        <v>0.102328</v>
      </c>
      <c r="D8" s="17">
        <v>9.0014000000000025E-2</v>
      </c>
      <c r="E8" s="17">
        <v>8.886899999999999E-2</v>
      </c>
      <c r="F8" s="17">
        <v>0.126502</v>
      </c>
      <c r="G8" s="17">
        <v>9.9543000000000006E-2</v>
      </c>
      <c r="H8" s="17">
        <v>0.11568600000000004</v>
      </c>
      <c r="I8" s="14"/>
      <c r="J8" s="14"/>
    </row>
    <row r="9" spans="1:10" s="16" customFormat="1" ht="11.25" x14ac:dyDescent="0.2">
      <c r="A9" s="14"/>
      <c r="B9" s="15" t="s">
        <v>14</v>
      </c>
      <c r="C9" s="17">
        <v>10</v>
      </c>
      <c r="D9" s="17">
        <v>10</v>
      </c>
      <c r="E9" s="17">
        <v>10</v>
      </c>
      <c r="F9" s="17">
        <v>10</v>
      </c>
      <c r="G9" s="17">
        <v>10</v>
      </c>
      <c r="H9" s="17">
        <v>18</v>
      </c>
      <c r="I9" s="14"/>
      <c r="J9" s="14"/>
    </row>
    <row r="10" spans="1:10" s="16" customFormat="1" ht="11.25" x14ac:dyDescent="0.2">
      <c r="A10" s="14"/>
      <c r="B10" s="15" t="s">
        <v>15</v>
      </c>
      <c r="C10" s="17"/>
      <c r="D10" s="17"/>
      <c r="E10" s="17"/>
      <c r="F10" s="17"/>
      <c r="G10" s="17"/>
      <c r="H10" s="17"/>
      <c r="I10" s="14"/>
      <c r="J10" s="14"/>
    </row>
    <row r="11" spans="1:10" x14ac:dyDescent="0.25">
      <c r="A11" s="3"/>
      <c r="B11" s="3">
        <v>1</v>
      </c>
      <c r="C11" s="6">
        <v>1.9609999999999999E-2</v>
      </c>
      <c r="D11" s="7">
        <v>3.5699999999999998E-3</v>
      </c>
      <c r="E11" s="7">
        <v>1.6500000000000001E-2</v>
      </c>
      <c r="F11" s="7">
        <v>3.3840000000000002E-2</v>
      </c>
      <c r="G11" s="7">
        <v>-7.45E-3</v>
      </c>
      <c r="H11" s="7">
        <v>2.5930000000000002E-2</v>
      </c>
      <c r="I11" s="12"/>
      <c r="J11" s="3"/>
    </row>
    <row r="12" spans="1:10" x14ac:dyDescent="0.25">
      <c r="A12" s="3"/>
      <c r="B12" s="3">
        <v>2</v>
      </c>
      <c r="C12" s="6">
        <v>1.9099999999999999E-2</v>
      </c>
      <c r="D12" s="7">
        <v>8.2199999999999999E-3</v>
      </c>
      <c r="E12" s="7">
        <v>1.721E-2</v>
      </c>
      <c r="F12" s="7">
        <v>3.7159999999999999E-2</v>
      </c>
      <c r="G12" s="7">
        <v>-6.7000000000000002E-3</v>
      </c>
      <c r="H12" s="7">
        <v>2.4910000000000002E-2</v>
      </c>
      <c r="I12" s="12"/>
      <c r="J12" s="3"/>
    </row>
    <row r="13" spans="1:10" x14ac:dyDescent="0.25">
      <c r="A13" s="3"/>
      <c r="B13" s="3">
        <v>3</v>
      </c>
      <c r="C13" s="6">
        <v>1.8370000000000001E-2</v>
      </c>
      <c r="D13" s="7">
        <v>1.085E-2</v>
      </c>
      <c r="E13" s="7">
        <v>1.8259999999999998E-2</v>
      </c>
      <c r="F13" s="7">
        <v>3.9440000000000003E-2</v>
      </c>
      <c r="G13" s="7">
        <v>-5.7400000000000003E-3</v>
      </c>
      <c r="H13" s="7">
        <v>2.4219999999999998E-2</v>
      </c>
      <c r="I13" s="12"/>
      <c r="J13" s="3"/>
    </row>
    <row r="14" spans="1:10" x14ac:dyDescent="0.25">
      <c r="A14" s="3"/>
      <c r="B14" s="3">
        <v>4</v>
      </c>
      <c r="C14" s="6">
        <v>1.7670000000000002E-2</v>
      </c>
      <c r="D14" s="7">
        <v>1.285E-2</v>
      </c>
      <c r="E14" s="7">
        <v>1.9349999999999999E-2</v>
      </c>
      <c r="F14" s="7">
        <v>4.1180000000000001E-2</v>
      </c>
      <c r="G14" s="7">
        <v>-4.6699999999999997E-3</v>
      </c>
      <c r="H14" s="7">
        <v>2.4E-2</v>
      </c>
      <c r="I14" s="12"/>
      <c r="J14" s="3"/>
    </row>
    <row r="15" spans="1:10" x14ac:dyDescent="0.25">
      <c r="A15" s="11"/>
      <c r="B15" s="8">
        <v>5</v>
      </c>
      <c r="C15" s="9">
        <v>1.7080000000000001E-2</v>
      </c>
      <c r="D15" s="10">
        <v>1.4670000000000001E-2</v>
      </c>
      <c r="E15" s="10">
        <v>2.036E-2</v>
      </c>
      <c r="F15" s="10">
        <v>4.2450000000000002E-2</v>
      </c>
      <c r="G15" s="10">
        <v>-3.5400000000000002E-3</v>
      </c>
      <c r="H15" s="10">
        <v>2.402E-2</v>
      </c>
      <c r="I15" s="12"/>
      <c r="J15" s="3"/>
    </row>
    <row r="16" spans="1:10" x14ac:dyDescent="0.25">
      <c r="A16" s="3"/>
      <c r="B16" s="3">
        <v>6</v>
      </c>
      <c r="C16" s="6">
        <v>1.661E-2</v>
      </c>
      <c r="D16" s="7">
        <v>1.6379999999999999E-2</v>
      </c>
      <c r="E16" s="7">
        <v>2.1260000000000001E-2</v>
      </c>
      <c r="F16" s="7">
        <v>4.3490000000000001E-2</v>
      </c>
      <c r="G16" s="7">
        <v>-2.3800000000000002E-3</v>
      </c>
      <c r="H16" s="7">
        <v>2.427E-2</v>
      </c>
      <c r="I16" s="12"/>
      <c r="J16" s="3"/>
    </row>
    <row r="17" spans="1:10" x14ac:dyDescent="0.25">
      <c r="A17" s="3"/>
      <c r="B17" s="3">
        <v>7</v>
      </c>
      <c r="C17" s="6">
        <v>1.6310000000000002E-2</v>
      </c>
      <c r="D17" s="7">
        <v>1.7950000000000001E-2</v>
      </c>
      <c r="E17" s="7">
        <v>2.2089999999999999E-2</v>
      </c>
      <c r="F17" s="7">
        <v>4.4479999999999999E-2</v>
      </c>
      <c r="G17" s="7">
        <v>-1.2099999999999999E-3</v>
      </c>
      <c r="H17" s="7">
        <v>2.461E-2</v>
      </c>
      <c r="I17" s="12"/>
      <c r="J17" s="3"/>
    </row>
    <row r="18" spans="1:10" x14ac:dyDescent="0.25">
      <c r="A18" s="3"/>
      <c r="B18" s="3">
        <v>8</v>
      </c>
      <c r="C18" s="6">
        <v>1.619E-2</v>
      </c>
      <c r="D18" s="7">
        <v>1.9390000000000001E-2</v>
      </c>
      <c r="E18" s="7">
        <v>2.2849999999999999E-2</v>
      </c>
      <c r="F18" s="7">
        <v>4.5499999999999999E-2</v>
      </c>
      <c r="G18" s="7">
        <v>-6.9999999999999994E-5</v>
      </c>
      <c r="H18" s="7">
        <v>2.4920000000000001E-2</v>
      </c>
      <c r="I18" s="12"/>
      <c r="J18" s="3"/>
    </row>
    <row r="19" spans="1:10" x14ac:dyDescent="0.25">
      <c r="A19" s="3"/>
      <c r="B19" s="3">
        <v>9</v>
      </c>
      <c r="C19" s="6">
        <v>1.627E-2</v>
      </c>
      <c r="D19" s="7">
        <v>2.069E-2</v>
      </c>
      <c r="E19" s="7">
        <v>2.3560000000000001E-2</v>
      </c>
      <c r="F19" s="7">
        <v>4.666E-2</v>
      </c>
      <c r="G19" s="7">
        <v>1.06E-3</v>
      </c>
      <c r="H19" s="7">
        <v>2.5260000000000001E-2</v>
      </c>
      <c r="I19" s="12"/>
      <c r="J19" s="3"/>
    </row>
    <row r="20" spans="1:10" x14ac:dyDescent="0.25">
      <c r="A20" s="3"/>
      <c r="B20" s="8">
        <v>10</v>
      </c>
      <c r="C20" s="9">
        <v>1.652E-2</v>
      </c>
      <c r="D20" s="10">
        <v>2.1870000000000001E-2</v>
      </c>
      <c r="E20" s="10">
        <v>2.4230000000000002E-2</v>
      </c>
      <c r="F20" s="10">
        <v>4.793E-2</v>
      </c>
      <c r="G20" s="10">
        <v>2.16E-3</v>
      </c>
      <c r="H20" s="10">
        <v>2.5510000000000001E-2</v>
      </c>
      <c r="I20" s="12"/>
      <c r="J20" s="3"/>
    </row>
    <row r="21" spans="1:10" x14ac:dyDescent="0.25">
      <c r="A21" s="3"/>
      <c r="B21" s="3">
        <v>11</v>
      </c>
      <c r="C21" s="6">
        <v>1.695E-2</v>
      </c>
      <c r="D21" s="7">
        <v>2.2939999999999999E-2</v>
      </c>
      <c r="E21" s="7">
        <v>2.487E-2</v>
      </c>
      <c r="F21" s="7">
        <v>4.931E-2</v>
      </c>
      <c r="G21" s="7">
        <v>3.2499999999999999E-3</v>
      </c>
      <c r="H21" s="7">
        <v>2.5760000000000002E-2</v>
      </c>
      <c r="I21" s="12"/>
      <c r="J21" s="3"/>
    </row>
    <row r="22" spans="1:10" x14ac:dyDescent="0.25">
      <c r="A22" s="3"/>
      <c r="B22" s="3">
        <v>12</v>
      </c>
      <c r="C22" s="6">
        <v>1.7479999999999999E-2</v>
      </c>
      <c r="D22" s="7">
        <v>2.3900000000000001E-2</v>
      </c>
      <c r="E22" s="7">
        <v>2.547E-2</v>
      </c>
      <c r="F22" s="7">
        <v>5.0680000000000003E-2</v>
      </c>
      <c r="G22" s="7">
        <v>4.2900000000000004E-3</v>
      </c>
      <c r="H22" s="7">
        <v>2.6009999999999998E-2</v>
      </c>
      <c r="I22" s="12"/>
      <c r="J22" s="3"/>
    </row>
    <row r="23" spans="1:10" x14ac:dyDescent="0.25">
      <c r="A23" s="3"/>
      <c r="B23" s="3">
        <v>13</v>
      </c>
      <c r="C23" s="6">
        <v>1.8069999999999999E-2</v>
      </c>
      <c r="D23" s="7">
        <v>2.478E-2</v>
      </c>
      <c r="E23" s="7">
        <v>2.6030000000000001E-2</v>
      </c>
      <c r="F23" s="7">
        <v>5.1970000000000002E-2</v>
      </c>
      <c r="G23" s="7">
        <v>5.3E-3</v>
      </c>
      <c r="H23" s="7">
        <v>2.623E-2</v>
      </c>
      <c r="I23" s="12"/>
      <c r="J23" s="3"/>
    </row>
    <row r="24" spans="1:10" x14ac:dyDescent="0.25">
      <c r="A24" s="3"/>
      <c r="B24" s="3">
        <v>14</v>
      </c>
      <c r="C24" s="6">
        <v>1.8700000000000001E-2</v>
      </c>
      <c r="D24" s="7">
        <v>2.5579999999999999E-2</v>
      </c>
      <c r="E24" s="7">
        <v>2.657E-2</v>
      </c>
      <c r="F24" s="7">
        <v>5.3109999999999997E-2</v>
      </c>
      <c r="G24" s="7">
        <v>6.2599999999999999E-3</v>
      </c>
      <c r="H24" s="7">
        <v>2.6429999999999999E-2</v>
      </c>
      <c r="I24" s="12"/>
      <c r="J24" s="3"/>
    </row>
    <row r="25" spans="1:10" x14ac:dyDescent="0.25">
      <c r="A25" s="3"/>
      <c r="B25" s="8">
        <v>15</v>
      </c>
      <c r="C25" s="9">
        <v>1.9349999999999999E-2</v>
      </c>
      <c r="D25" s="10">
        <v>2.6329999999999999E-2</v>
      </c>
      <c r="E25" s="10">
        <v>2.707E-2</v>
      </c>
      <c r="F25" s="10">
        <v>5.4019999999999999E-2</v>
      </c>
      <c r="G25" s="10">
        <v>7.1700000000000002E-3</v>
      </c>
      <c r="H25" s="10">
        <v>2.6589999999999999E-2</v>
      </c>
      <c r="I25" s="12"/>
      <c r="J25" s="3"/>
    </row>
    <row r="26" spans="1:10" x14ac:dyDescent="0.25">
      <c r="A26" s="3"/>
      <c r="B26" s="3">
        <v>16</v>
      </c>
      <c r="C26" s="6">
        <v>1.9990000000000001E-2</v>
      </c>
      <c r="D26" s="7">
        <v>2.7019999999999999E-2</v>
      </c>
      <c r="E26" s="7">
        <v>2.7550000000000002E-2</v>
      </c>
      <c r="F26" s="7">
        <v>5.4670000000000003E-2</v>
      </c>
      <c r="G26" s="7">
        <v>8.0400000000000003E-3</v>
      </c>
      <c r="H26" s="7">
        <v>2.6710000000000001E-2</v>
      </c>
      <c r="I26" s="12"/>
      <c r="J26" s="3"/>
    </row>
    <row r="27" spans="1:10" x14ac:dyDescent="0.25">
      <c r="A27" s="3"/>
      <c r="B27" s="3">
        <v>17</v>
      </c>
      <c r="C27" s="6">
        <v>2.0619999999999999E-2</v>
      </c>
      <c r="D27" s="7">
        <v>2.7660000000000001E-2</v>
      </c>
      <c r="E27" s="7">
        <v>2.801E-2</v>
      </c>
      <c r="F27" s="7">
        <v>5.5109999999999999E-2</v>
      </c>
      <c r="G27" s="7">
        <v>8.8599999999999998E-3</v>
      </c>
      <c r="H27" s="7">
        <v>2.681E-2</v>
      </c>
      <c r="I27" s="12"/>
      <c r="J27" s="3"/>
    </row>
    <row r="28" spans="1:10" x14ac:dyDescent="0.25">
      <c r="A28" s="3"/>
      <c r="B28" s="3">
        <v>18</v>
      </c>
      <c r="C28" s="6">
        <v>2.1239999999999998E-2</v>
      </c>
      <c r="D28" s="7">
        <v>2.826E-2</v>
      </c>
      <c r="E28" s="7">
        <v>2.843E-2</v>
      </c>
      <c r="F28" s="7">
        <v>5.5379999999999999E-2</v>
      </c>
      <c r="G28" s="7">
        <v>9.6299999999999997E-3</v>
      </c>
      <c r="H28" s="7">
        <v>2.6880000000000001E-2</v>
      </c>
      <c r="I28" s="12"/>
      <c r="J28" s="3"/>
    </row>
    <row r="29" spans="1:10" x14ac:dyDescent="0.25">
      <c r="A29" s="3"/>
      <c r="B29" s="3">
        <v>19</v>
      </c>
      <c r="C29" s="6">
        <v>2.1839999999999998E-2</v>
      </c>
      <c r="D29" s="7">
        <v>2.8819999999999998E-2</v>
      </c>
      <c r="E29" s="7">
        <v>2.8840000000000001E-2</v>
      </c>
      <c r="F29" s="7">
        <v>5.5509999999999997E-2</v>
      </c>
      <c r="G29" s="7">
        <v>1.0370000000000001E-2</v>
      </c>
      <c r="H29" s="7">
        <v>2.6939999999999999E-2</v>
      </c>
      <c r="I29" s="12"/>
      <c r="J29" s="3"/>
    </row>
    <row r="30" spans="1:10" x14ac:dyDescent="0.25">
      <c r="A30" s="3"/>
      <c r="B30" s="8">
        <v>20</v>
      </c>
      <c r="C30" s="9">
        <v>2.2419999999999999E-2</v>
      </c>
      <c r="D30" s="10">
        <v>2.9340000000000001E-2</v>
      </c>
      <c r="E30" s="10">
        <v>2.9219999999999999E-2</v>
      </c>
      <c r="F30" s="10">
        <v>5.5539999999999999E-2</v>
      </c>
      <c r="G30" s="10">
        <v>1.106E-2</v>
      </c>
      <c r="H30" s="10">
        <v>2.6980000000000001E-2</v>
      </c>
      <c r="I30" s="12"/>
      <c r="J30" s="3"/>
    </row>
    <row r="31" spans="1:10" x14ac:dyDescent="0.25">
      <c r="A31" s="3"/>
      <c r="B31" s="3">
        <v>21</v>
      </c>
      <c r="C31" s="6">
        <v>2.298E-2</v>
      </c>
      <c r="D31" s="7">
        <v>2.9829999999999999E-2</v>
      </c>
      <c r="E31" s="7">
        <v>2.9590000000000002E-2</v>
      </c>
      <c r="F31" s="7">
        <v>5.5480000000000002E-2</v>
      </c>
      <c r="G31" s="7">
        <v>1.172E-2</v>
      </c>
      <c r="H31" s="7">
        <v>2.7E-2</v>
      </c>
      <c r="I31" s="12"/>
      <c r="J31" s="3"/>
    </row>
    <row r="32" spans="1:10" x14ac:dyDescent="0.25">
      <c r="A32" s="3"/>
      <c r="B32" s="3">
        <v>22</v>
      </c>
      <c r="C32" s="6">
        <v>2.3519999999999999E-2</v>
      </c>
      <c r="D32" s="7">
        <v>3.0290000000000001E-2</v>
      </c>
      <c r="E32" s="7">
        <v>2.9929999999999998E-2</v>
      </c>
      <c r="F32" s="7">
        <v>5.5359999999999999E-2</v>
      </c>
      <c r="G32" s="7">
        <v>1.234E-2</v>
      </c>
      <c r="H32" s="7">
        <v>2.7019999999999999E-2</v>
      </c>
      <c r="I32" s="12"/>
      <c r="J32" s="3"/>
    </row>
    <row r="33" spans="1:10" x14ac:dyDescent="0.25">
      <c r="A33" s="3"/>
      <c r="B33" s="3">
        <v>23</v>
      </c>
      <c r="C33" s="6">
        <v>2.4039999999999999E-2</v>
      </c>
      <c r="D33" s="7">
        <v>3.073E-2</v>
      </c>
      <c r="E33" s="7">
        <v>3.0259999999999999E-2</v>
      </c>
      <c r="F33" s="7">
        <v>5.5199999999999999E-2</v>
      </c>
      <c r="G33" s="7">
        <v>1.294E-2</v>
      </c>
      <c r="H33" s="7">
        <v>2.7019999999999999E-2</v>
      </c>
      <c r="I33" s="12"/>
      <c r="J33" s="3"/>
    </row>
    <row r="34" spans="1:10" x14ac:dyDescent="0.25">
      <c r="A34" s="3"/>
      <c r="B34" s="3">
        <v>24</v>
      </c>
      <c r="C34" s="6">
        <v>2.453E-2</v>
      </c>
      <c r="D34" s="7">
        <v>3.1140000000000001E-2</v>
      </c>
      <c r="E34" s="7">
        <v>3.057E-2</v>
      </c>
      <c r="F34" s="7">
        <v>5.4989999999999997E-2</v>
      </c>
      <c r="G34" s="7">
        <v>1.35E-2</v>
      </c>
      <c r="H34" s="7">
        <v>2.7E-2</v>
      </c>
      <c r="I34" s="12"/>
      <c r="J34" s="3"/>
    </row>
    <row r="35" spans="1:10" x14ac:dyDescent="0.25">
      <c r="A35" s="3"/>
      <c r="B35" s="8">
        <v>25</v>
      </c>
      <c r="C35" s="9">
        <v>2.5010000000000001E-2</v>
      </c>
      <c r="D35" s="10">
        <v>3.1530000000000002E-2</v>
      </c>
      <c r="E35" s="10">
        <v>3.0870000000000002E-2</v>
      </c>
      <c r="F35" s="10">
        <v>5.4760000000000003E-2</v>
      </c>
      <c r="G35" s="10">
        <v>1.4030000000000001E-2</v>
      </c>
      <c r="H35" s="10">
        <v>2.6970000000000001E-2</v>
      </c>
      <c r="I35" s="12"/>
      <c r="J35" s="3"/>
    </row>
    <row r="36" spans="1:10" x14ac:dyDescent="0.25">
      <c r="A36" s="3"/>
      <c r="B36" s="3">
        <v>26</v>
      </c>
      <c r="C36" s="6">
        <v>2.546E-2</v>
      </c>
      <c r="D36" s="7">
        <v>3.1890000000000002E-2</v>
      </c>
      <c r="E36" s="7">
        <v>3.1150000000000001E-2</v>
      </c>
      <c r="F36" s="7">
        <v>5.4510000000000003E-2</v>
      </c>
      <c r="G36" s="7">
        <v>1.453E-2</v>
      </c>
      <c r="H36" s="7">
        <v>2.6929999999999999E-2</v>
      </c>
      <c r="I36" s="12"/>
      <c r="J36" s="3"/>
    </row>
    <row r="37" spans="1:10" x14ac:dyDescent="0.25">
      <c r="A37" s="3"/>
      <c r="B37" s="3">
        <v>27</v>
      </c>
      <c r="C37" s="6">
        <v>2.589E-2</v>
      </c>
      <c r="D37" s="7">
        <v>3.2239999999999998E-2</v>
      </c>
      <c r="E37" s="7">
        <v>3.1419999999999997E-2</v>
      </c>
      <c r="F37" s="7">
        <v>5.4239999999999997E-2</v>
      </c>
      <c r="G37" s="7">
        <v>1.5010000000000001E-2</v>
      </c>
      <c r="H37" s="7">
        <v>2.6890000000000001E-2</v>
      </c>
      <c r="I37" s="12"/>
      <c r="J37" s="3"/>
    </row>
    <row r="38" spans="1:10" x14ac:dyDescent="0.25">
      <c r="A38" s="3"/>
      <c r="B38" s="3">
        <v>28</v>
      </c>
      <c r="C38" s="6">
        <v>2.63E-2</v>
      </c>
      <c r="D38" s="7">
        <v>3.2570000000000002E-2</v>
      </c>
      <c r="E38" s="7">
        <v>3.1669999999999997E-2</v>
      </c>
      <c r="F38" s="7">
        <v>5.3969999999999997E-2</v>
      </c>
      <c r="G38" s="7">
        <v>1.546E-2</v>
      </c>
      <c r="H38" s="7">
        <v>2.6870000000000002E-2</v>
      </c>
      <c r="I38" s="12"/>
      <c r="J38" s="3"/>
    </row>
    <row r="39" spans="1:10" x14ac:dyDescent="0.25">
      <c r="A39" s="3"/>
      <c r="B39" s="3">
        <v>29</v>
      </c>
      <c r="C39" s="6">
        <v>2.6700000000000002E-2</v>
      </c>
      <c r="D39" s="7">
        <v>3.2890000000000003E-2</v>
      </c>
      <c r="E39" s="7">
        <v>3.1919999999999997E-2</v>
      </c>
      <c r="F39" s="7">
        <v>5.3690000000000002E-2</v>
      </c>
      <c r="G39" s="7">
        <v>1.5900000000000001E-2</v>
      </c>
      <c r="H39" s="7">
        <v>2.6880000000000001E-2</v>
      </c>
      <c r="I39" s="12"/>
      <c r="J39" s="3"/>
    </row>
    <row r="40" spans="1:10" x14ac:dyDescent="0.25">
      <c r="A40" s="3"/>
      <c r="B40" s="8">
        <v>30</v>
      </c>
      <c r="C40" s="9">
        <v>2.708E-2</v>
      </c>
      <c r="D40" s="10">
        <v>3.3180000000000001E-2</v>
      </c>
      <c r="E40" s="10">
        <v>3.2149999999999998E-2</v>
      </c>
      <c r="F40" s="10">
        <v>5.3409999999999999E-2</v>
      </c>
      <c r="G40" s="10">
        <v>1.6310000000000002E-2</v>
      </c>
      <c r="H40" s="10">
        <v>2.6929999999999999E-2</v>
      </c>
      <c r="I40" s="12"/>
      <c r="J40" s="3"/>
    </row>
    <row r="41" spans="1:10" x14ac:dyDescent="0.25">
      <c r="A41" s="3"/>
      <c r="B41" s="3">
        <v>31</v>
      </c>
      <c r="C41" s="6">
        <v>2.7439999999999999E-2</v>
      </c>
      <c r="D41" s="7">
        <v>3.347E-2</v>
      </c>
      <c r="E41" s="7">
        <v>3.2370000000000003E-2</v>
      </c>
      <c r="F41" s="7">
        <v>5.3129999999999997E-2</v>
      </c>
      <c r="G41" s="7">
        <v>1.67E-2</v>
      </c>
      <c r="H41" s="7">
        <v>2.7009999999999999E-2</v>
      </c>
      <c r="I41" s="12"/>
      <c r="J41" s="3"/>
    </row>
    <row r="42" spans="1:10" x14ac:dyDescent="0.25">
      <c r="A42" s="3"/>
      <c r="B42" s="3">
        <v>32</v>
      </c>
      <c r="C42" s="6">
        <v>2.7779999999999999E-2</v>
      </c>
      <c r="D42" s="7">
        <v>3.3739999999999999E-2</v>
      </c>
      <c r="E42" s="7">
        <v>3.2579999999999998E-2</v>
      </c>
      <c r="F42" s="7">
        <v>5.2850000000000001E-2</v>
      </c>
      <c r="G42" s="7">
        <v>1.7069999999999998E-2</v>
      </c>
      <c r="H42" s="7">
        <v>2.7130000000000001E-2</v>
      </c>
      <c r="I42" s="12"/>
      <c r="J42" s="3"/>
    </row>
    <row r="43" spans="1:10" x14ac:dyDescent="0.25">
      <c r="A43" s="3"/>
      <c r="B43" s="3">
        <v>33</v>
      </c>
      <c r="C43" s="6">
        <v>2.811E-2</v>
      </c>
      <c r="D43" s="7">
        <v>3.3989999999999999E-2</v>
      </c>
      <c r="E43" s="7">
        <v>3.2779999999999997E-2</v>
      </c>
      <c r="F43" s="7">
        <v>5.2569999999999999E-2</v>
      </c>
      <c r="G43" s="7">
        <v>1.7430000000000001E-2</v>
      </c>
      <c r="H43" s="7">
        <v>2.7279999999999999E-2</v>
      </c>
      <c r="I43" s="12"/>
      <c r="J43" s="3"/>
    </row>
    <row r="44" spans="1:10" x14ac:dyDescent="0.25">
      <c r="A44" s="3"/>
      <c r="B44" s="3">
        <v>34</v>
      </c>
      <c r="C44" s="6">
        <v>2.843E-2</v>
      </c>
      <c r="D44" s="7">
        <v>3.424E-2</v>
      </c>
      <c r="E44" s="7">
        <v>3.2980000000000002E-2</v>
      </c>
      <c r="F44" s="7">
        <v>5.2299999999999999E-2</v>
      </c>
      <c r="G44" s="7">
        <v>1.7770000000000001E-2</v>
      </c>
      <c r="H44" s="7">
        <v>2.7449999999999999E-2</v>
      </c>
      <c r="I44" s="12"/>
      <c r="J44" s="3"/>
    </row>
    <row r="45" spans="1:10" x14ac:dyDescent="0.25">
      <c r="A45" s="3"/>
      <c r="B45" s="8">
        <v>35</v>
      </c>
      <c r="C45" s="9">
        <v>2.8729999999999999E-2</v>
      </c>
      <c r="D45" s="10">
        <v>3.4470000000000001E-2</v>
      </c>
      <c r="E45" s="10">
        <v>3.3160000000000002E-2</v>
      </c>
      <c r="F45" s="10">
        <v>5.2040000000000003E-2</v>
      </c>
      <c r="G45" s="10">
        <v>1.8089999999999998E-2</v>
      </c>
      <c r="H45" s="10">
        <v>2.7629999999999998E-2</v>
      </c>
      <c r="I45" s="12"/>
      <c r="J45" s="3"/>
    </row>
    <row r="46" spans="1:10" x14ac:dyDescent="0.25">
      <c r="A46" s="3"/>
      <c r="B46" s="3">
        <v>36</v>
      </c>
      <c r="C46" s="6">
        <v>2.9020000000000001E-2</v>
      </c>
      <c r="D46" s="7">
        <v>3.4689999999999999E-2</v>
      </c>
      <c r="E46" s="7">
        <v>3.3340000000000002E-2</v>
      </c>
      <c r="F46" s="7">
        <v>5.178E-2</v>
      </c>
      <c r="G46" s="7">
        <v>1.84E-2</v>
      </c>
      <c r="H46" s="7">
        <v>2.7820000000000001E-2</v>
      </c>
      <c r="I46" s="12"/>
      <c r="J46" s="3"/>
    </row>
    <row r="47" spans="1:10" x14ac:dyDescent="0.25">
      <c r="A47" s="3"/>
      <c r="B47" s="3">
        <v>37</v>
      </c>
      <c r="C47" s="6">
        <v>2.93E-2</v>
      </c>
      <c r="D47" s="7">
        <v>3.4909999999999997E-2</v>
      </c>
      <c r="E47" s="7">
        <v>3.3509999999999998E-2</v>
      </c>
      <c r="F47" s="7">
        <v>5.1529999999999999E-2</v>
      </c>
      <c r="G47" s="7">
        <v>1.8700000000000001E-2</v>
      </c>
      <c r="H47" s="7">
        <v>2.802E-2</v>
      </c>
      <c r="I47" s="12"/>
      <c r="J47" s="3"/>
    </row>
    <row r="48" spans="1:10" x14ac:dyDescent="0.25">
      <c r="A48" s="3"/>
      <c r="B48" s="3">
        <v>38</v>
      </c>
      <c r="C48" s="6">
        <v>2.9559999999999999E-2</v>
      </c>
      <c r="D48" s="7">
        <v>3.5110000000000002E-2</v>
      </c>
      <c r="E48" s="7">
        <v>3.3669999999999999E-2</v>
      </c>
      <c r="F48" s="7">
        <v>5.1279999999999999E-2</v>
      </c>
      <c r="G48" s="7">
        <v>1.898E-2</v>
      </c>
      <c r="H48" s="7">
        <v>2.8230000000000002E-2</v>
      </c>
      <c r="I48" s="12"/>
      <c r="J48" s="3"/>
    </row>
    <row r="49" spans="1:10" x14ac:dyDescent="0.25">
      <c r="A49" s="3"/>
      <c r="B49" s="3">
        <v>39</v>
      </c>
      <c r="C49" s="6">
        <v>2.9819999999999999E-2</v>
      </c>
      <c r="D49" s="7">
        <v>3.5310000000000001E-2</v>
      </c>
      <c r="E49" s="7">
        <v>3.3829999999999999E-2</v>
      </c>
      <c r="F49" s="7">
        <v>5.1040000000000002E-2</v>
      </c>
      <c r="G49" s="7">
        <v>1.925E-2</v>
      </c>
      <c r="H49" s="7">
        <v>2.844E-2</v>
      </c>
      <c r="I49" s="12"/>
      <c r="J49" s="3"/>
    </row>
    <row r="50" spans="1:10" x14ac:dyDescent="0.25">
      <c r="A50" s="3"/>
      <c r="B50" s="8">
        <v>40</v>
      </c>
      <c r="C50" s="9">
        <v>3.006E-2</v>
      </c>
      <c r="D50" s="10">
        <v>3.5499999999999997E-2</v>
      </c>
      <c r="E50" s="10">
        <v>3.3980000000000003E-2</v>
      </c>
      <c r="F50" s="10">
        <v>5.0810000000000001E-2</v>
      </c>
      <c r="G50" s="10">
        <v>1.951E-2</v>
      </c>
      <c r="H50" s="10">
        <v>2.8649999999999998E-2</v>
      </c>
      <c r="I50" s="12"/>
      <c r="J50" s="3"/>
    </row>
    <row r="51" spans="1:10" x14ac:dyDescent="0.25">
      <c r="A51" s="3"/>
      <c r="B51" s="3">
        <v>41</v>
      </c>
      <c r="C51" s="6">
        <v>3.0300000000000001E-2</v>
      </c>
      <c r="D51" s="7">
        <v>3.5680000000000003E-2</v>
      </c>
      <c r="E51" s="7">
        <v>3.4130000000000001E-2</v>
      </c>
      <c r="F51" s="7">
        <v>5.0590000000000003E-2</v>
      </c>
      <c r="G51" s="7">
        <v>1.976E-2</v>
      </c>
      <c r="H51" s="7">
        <v>2.886E-2</v>
      </c>
      <c r="I51" s="12"/>
      <c r="J51" s="3"/>
    </row>
    <row r="52" spans="1:10" x14ac:dyDescent="0.25">
      <c r="A52" s="3"/>
      <c r="B52" s="3">
        <v>42</v>
      </c>
      <c r="C52" s="6">
        <v>3.0519999999999999E-2</v>
      </c>
      <c r="D52" s="7">
        <v>3.585E-2</v>
      </c>
      <c r="E52" s="7">
        <v>3.4259999999999999E-2</v>
      </c>
      <c r="F52" s="7">
        <v>5.0380000000000001E-2</v>
      </c>
      <c r="G52" s="7">
        <v>0.02</v>
      </c>
      <c r="H52" s="7">
        <v>2.9069999999999999E-2</v>
      </c>
      <c r="I52" s="12"/>
      <c r="J52" s="3"/>
    </row>
    <row r="53" spans="1:10" x14ac:dyDescent="0.25">
      <c r="A53" s="3"/>
      <c r="B53" s="3">
        <v>43</v>
      </c>
      <c r="C53" s="6">
        <v>3.074E-2</v>
      </c>
      <c r="D53" s="7">
        <v>3.601E-2</v>
      </c>
      <c r="E53" s="7">
        <v>3.44E-2</v>
      </c>
      <c r="F53" s="7">
        <v>5.0169999999999999E-2</v>
      </c>
      <c r="G53" s="7">
        <v>2.0230000000000001E-2</v>
      </c>
      <c r="H53" s="7">
        <v>2.9270000000000001E-2</v>
      </c>
      <c r="I53" s="12"/>
      <c r="J53" s="3"/>
    </row>
    <row r="54" spans="1:10" x14ac:dyDescent="0.25">
      <c r="A54" s="3"/>
      <c r="B54" s="3">
        <v>44</v>
      </c>
      <c r="C54" s="6">
        <v>3.0949999999999998E-2</v>
      </c>
      <c r="D54" s="7">
        <v>3.6170000000000001E-2</v>
      </c>
      <c r="E54" s="7">
        <v>3.4520000000000002E-2</v>
      </c>
      <c r="F54" s="7">
        <v>4.9970000000000001E-2</v>
      </c>
      <c r="G54" s="7">
        <v>2.0449999999999999E-2</v>
      </c>
      <c r="H54" s="7">
        <v>2.947E-2</v>
      </c>
      <c r="I54" s="12"/>
      <c r="J54" s="3"/>
    </row>
    <row r="55" spans="1:10" x14ac:dyDescent="0.25">
      <c r="A55" s="3"/>
      <c r="B55" s="8">
        <v>45</v>
      </c>
      <c r="C55" s="9">
        <v>3.1150000000000001E-2</v>
      </c>
      <c r="D55" s="10">
        <v>3.6330000000000001E-2</v>
      </c>
      <c r="E55" s="10">
        <v>3.465E-2</v>
      </c>
      <c r="F55" s="10">
        <v>4.9770000000000002E-2</v>
      </c>
      <c r="G55" s="10">
        <v>2.0660000000000001E-2</v>
      </c>
      <c r="H55" s="10">
        <v>2.9669999999999998E-2</v>
      </c>
      <c r="I55" s="12"/>
      <c r="J55" s="3"/>
    </row>
    <row r="56" spans="1:10" x14ac:dyDescent="0.25">
      <c r="A56" s="3"/>
      <c r="B56" s="3">
        <v>46</v>
      </c>
      <c r="C56" s="6">
        <v>3.134E-2</v>
      </c>
      <c r="D56" s="7">
        <v>3.6470000000000002E-2</v>
      </c>
      <c r="E56" s="7">
        <v>3.4770000000000002E-2</v>
      </c>
      <c r="F56" s="7">
        <v>4.9579999999999999E-2</v>
      </c>
      <c r="G56" s="7">
        <v>2.087E-2</v>
      </c>
      <c r="H56" s="7">
        <v>2.9870000000000001E-2</v>
      </c>
      <c r="I56" s="12"/>
      <c r="J56" s="3"/>
    </row>
    <row r="57" spans="1:10" x14ac:dyDescent="0.25">
      <c r="A57" s="3"/>
      <c r="B57" s="3">
        <v>47</v>
      </c>
      <c r="C57" s="6">
        <v>3.1530000000000002E-2</v>
      </c>
      <c r="D57" s="7">
        <v>3.6609999999999997E-2</v>
      </c>
      <c r="E57" s="7">
        <v>3.4880000000000001E-2</v>
      </c>
      <c r="F57" s="7">
        <v>4.9399999999999999E-2</v>
      </c>
      <c r="G57" s="7">
        <v>2.1059999999999999E-2</v>
      </c>
      <c r="H57" s="7">
        <v>3.006E-2</v>
      </c>
      <c r="I57" s="12"/>
      <c r="J57" s="3"/>
    </row>
    <row r="58" spans="1:10" x14ac:dyDescent="0.25">
      <c r="A58" s="3"/>
      <c r="B58" s="3">
        <v>48</v>
      </c>
      <c r="C58" s="6">
        <v>3.1699999999999999E-2</v>
      </c>
      <c r="D58" s="7">
        <v>3.6749999999999998E-2</v>
      </c>
      <c r="E58" s="7">
        <v>3.499E-2</v>
      </c>
      <c r="F58" s="7">
        <v>4.9230000000000003E-2</v>
      </c>
      <c r="G58" s="7">
        <v>2.1250000000000002E-2</v>
      </c>
      <c r="H58" s="7">
        <v>3.0249999999999999E-2</v>
      </c>
      <c r="I58" s="12"/>
      <c r="J58" s="3"/>
    </row>
    <row r="59" spans="1:10" x14ac:dyDescent="0.25">
      <c r="A59" s="3"/>
      <c r="B59" s="3">
        <v>49</v>
      </c>
      <c r="C59" s="6">
        <v>3.1879999999999999E-2</v>
      </c>
      <c r="D59" s="7">
        <v>3.6880000000000003E-2</v>
      </c>
      <c r="E59" s="7">
        <v>3.5099999999999999E-2</v>
      </c>
      <c r="F59" s="7">
        <v>4.9059999999999999E-2</v>
      </c>
      <c r="G59" s="7">
        <v>2.1430000000000001E-2</v>
      </c>
      <c r="H59" s="7">
        <v>3.0429999999999999E-2</v>
      </c>
      <c r="I59" s="12"/>
      <c r="J59" s="3"/>
    </row>
    <row r="60" spans="1:10" x14ac:dyDescent="0.25">
      <c r="A60" s="3"/>
      <c r="B60" s="8">
        <v>50</v>
      </c>
      <c r="C60" s="9">
        <v>3.2039999999999999E-2</v>
      </c>
      <c r="D60" s="10">
        <v>3.7010000000000001E-2</v>
      </c>
      <c r="E60" s="10">
        <v>3.5200000000000002E-2</v>
      </c>
      <c r="F60" s="10">
        <v>4.8890000000000003E-2</v>
      </c>
      <c r="G60" s="10">
        <v>2.1610000000000001E-2</v>
      </c>
      <c r="H60" s="10">
        <v>3.0609999999999998E-2</v>
      </c>
      <c r="I60" s="12"/>
      <c r="J60" s="3"/>
    </row>
    <row r="61" spans="1:10" x14ac:dyDescent="0.25">
      <c r="A61" s="3"/>
      <c r="B61" s="3">
        <v>51</v>
      </c>
      <c r="C61" s="6">
        <v>3.2199999999999999E-2</v>
      </c>
      <c r="D61" s="7">
        <v>3.7130000000000003E-2</v>
      </c>
      <c r="E61" s="7">
        <v>3.5299999999999998E-2</v>
      </c>
      <c r="F61" s="7">
        <v>4.8730000000000002E-2</v>
      </c>
      <c r="G61" s="7">
        <v>2.1770000000000001E-2</v>
      </c>
      <c r="H61" s="7">
        <v>3.0779999999999998E-2</v>
      </c>
      <c r="I61" s="12"/>
      <c r="J61" s="3"/>
    </row>
    <row r="62" spans="1:10" x14ac:dyDescent="0.25">
      <c r="A62" s="3"/>
      <c r="B62" s="3">
        <v>52</v>
      </c>
      <c r="C62" s="6">
        <v>3.236E-2</v>
      </c>
      <c r="D62" s="7">
        <v>3.7249999999999998E-2</v>
      </c>
      <c r="E62" s="7">
        <v>3.5389999999999998E-2</v>
      </c>
      <c r="F62" s="7">
        <v>4.8579999999999998E-2</v>
      </c>
      <c r="G62" s="7">
        <v>2.1940000000000001E-2</v>
      </c>
      <c r="H62" s="7">
        <v>3.0949999999999998E-2</v>
      </c>
      <c r="I62" s="12"/>
      <c r="J62" s="3"/>
    </row>
    <row r="63" spans="1:10" x14ac:dyDescent="0.25">
      <c r="A63" s="3"/>
      <c r="B63" s="3">
        <v>53</v>
      </c>
      <c r="C63" s="6">
        <v>3.2509999999999997E-2</v>
      </c>
      <c r="D63" s="7">
        <v>3.7359999999999997E-2</v>
      </c>
      <c r="E63" s="7">
        <v>3.5490000000000001E-2</v>
      </c>
      <c r="F63" s="7">
        <v>4.8430000000000001E-2</v>
      </c>
      <c r="G63" s="7">
        <v>2.2089999999999999E-2</v>
      </c>
      <c r="H63" s="7">
        <v>3.1109999999999999E-2</v>
      </c>
      <c r="I63" s="12"/>
      <c r="J63" s="3"/>
    </row>
    <row r="64" spans="1:10" x14ac:dyDescent="0.25">
      <c r="A64" s="3"/>
      <c r="B64" s="3">
        <v>54</v>
      </c>
      <c r="C64" s="6">
        <v>3.2649999999999998E-2</v>
      </c>
      <c r="D64" s="7">
        <v>3.7470000000000003E-2</v>
      </c>
      <c r="E64" s="7">
        <v>3.5580000000000001E-2</v>
      </c>
      <c r="F64" s="7">
        <v>4.829E-2</v>
      </c>
      <c r="G64" s="7">
        <v>2.2249999999999999E-2</v>
      </c>
      <c r="H64" s="7">
        <v>3.1280000000000002E-2</v>
      </c>
      <c r="I64" s="12"/>
      <c r="J64" s="3"/>
    </row>
    <row r="65" spans="1:10" x14ac:dyDescent="0.25">
      <c r="A65" s="3"/>
      <c r="B65" s="8">
        <v>55</v>
      </c>
      <c r="C65" s="9">
        <v>3.279E-2</v>
      </c>
      <c r="D65" s="10">
        <v>3.7580000000000002E-2</v>
      </c>
      <c r="E65" s="10">
        <v>3.5659999999999997E-2</v>
      </c>
      <c r="F65" s="10">
        <v>4.8149999999999998E-2</v>
      </c>
      <c r="G65" s="10">
        <v>2.239E-2</v>
      </c>
      <c r="H65" s="10">
        <v>3.143E-2</v>
      </c>
      <c r="I65" s="12"/>
      <c r="J65" s="3"/>
    </row>
    <row r="66" spans="1:10" x14ac:dyDescent="0.25">
      <c r="A66" s="3"/>
      <c r="B66" s="3">
        <v>56</v>
      </c>
      <c r="C66" s="6">
        <v>3.2919999999999998E-2</v>
      </c>
      <c r="D66" s="7">
        <v>3.7679999999999998E-2</v>
      </c>
      <c r="E66" s="7">
        <v>3.5749999999999997E-2</v>
      </c>
      <c r="F66" s="7">
        <v>4.802E-2</v>
      </c>
      <c r="G66" s="7">
        <v>2.2530000000000001E-2</v>
      </c>
      <c r="H66" s="7">
        <v>3.1579999999999997E-2</v>
      </c>
      <c r="I66" s="12"/>
      <c r="J66" s="3"/>
    </row>
    <row r="67" spans="1:10" x14ac:dyDescent="0.25">
      <c r="A67" s="3"/>
      <c r="B67" s="3">
        <v>57</v>
      </c>
      <c r="C67" s="6">
        <v>3.3050000000000003E-2</v>
      </c>
      <c r="D67" s="7">
        <v>3.7780000000000001E-2</v>
      </c>
      <c r="E67" s="7">
        <v>3.5830000000000001E-2</v>
      </c>
      <c r="F67" s="7">
        <v>4.7890000000000002E-2</v>
      </c>
      <c r="G67" s="7">
        <v>2.2669999999999999E-2</v>
      </c>
      <c r="H67" s="7">
        <v>3.1730000000000001E-2</v>
      </c>
      <c r="I67" s="12"/>
      <c r="J67" s="3"/>
    </row>
    <row r="68" spans="1:10" x14ac:dyDescent="0.25">
      <c r="A68" s="3"/>
      <c r="B68" s="3">
        <v>58</v>
      </c>
      <c r="C68" s="6">
        <v>3.3180000000000001E-2</v>
      </c>
      <c r="D68" s="7">
        <v>3.7879999999999997E-2</v>
      </c>
      <c r="E68" s="7">
        <v>3.5900000000000001E-2</v>
      </c>
      <c r="F68" s="7">
        <v>4.7759999999999997E-2</v>
      </c>
      <c r="G68" s="7">
        <v>2.2800000000000001E-2</v>
      </c>
      <c r="H68" s="7">
        <v>3.1870000000000002E-2</v>
      </c>
      <c r="I68" s="12"/>
      <c r="J68" s="3"/>
    </row>
    <row r="69" spans="1:10" x14ac:dyDescent="0.25">
      <c r="A69" s="3"/>
      <c r="B69" s="3">
        <v>59</v>
      </c>
      <c r="C69" s="6">
        <v>3.3300000000000003E-2</v>
      </c>
      <c r="D69" s="7">
        <v>3.7969999999999997E-2</v>
      </c>
      <c r="E69" s="7">
        <v>3.5979999999999998E-2</v>
      </c>
      <c r="F69" s="7">
        <v>4.7640000000000002E-2</v>
      </c>
      <c r="G69" s="7">
        <v>2.2929999999999999E-2</v>
      </c>
      <c r="H69" s="7">
        <v>3.2009999999999997E-2</v>
      </c>
      <c r="I69" s="12"/>
      <c r="J69" s="3"/>
    </row>
    <row r="70" spans="1:10" x14ac:dyDescent="0.25">
      <c r="A70" s="3"/>
      <c r="B70" s="8">
        <v>60</v>
      </c>
      <c r="C70" s="9">
        <v>3.3419999999999998E-2</v>
      </c>
      <c r="D70" s="10">
        <v>3.8059999999999997E-2</v>
      </c>
      <c r="E70" s="10">
        <v>3.6049999999999999E-2</v>
      </c>
      <c r="F70" s="10">
        <v>4.752E-2</v>
      </c>
      <c r="G70" s="10">
        <v>2.3050000000000001E-2</v>
      </c>
      <c r="H70" s="10">
        <v>3.2149999999999998E-2</v>
      </c>
      <c r="I70" s="12"/>
      <c r="J70" s="3"/>
    </row>
    <row r="71" spans="1:10" x14ac:dyDescent="0.25">
      <c r="A71" s="3"/>
      <c r="B71" s="3">
        <v>61</v>
      </c>
      <c r="C71" s="6">
        <v>3.3529999999999997E-2</v>
      </c>
      <c r="D71" s="7">
        <v>3.8150000000000003E-2</v>
      </c>
      <c r="E71" s="7">
        <v>3.6119999999999999E-2</v>
      </c>
      <c r="F71" s="7">
        <v>4.7410000000000001E-2</v>
      </c>
      <c r="G71" s="7">
        <v>2.317E-2</v>
      </c>
      <c r="H71" s="7">
        <v>3.2280000000000003E-2</v>
      </c>
      <c r="I71" s="12"/>
      <c r="J71" s="3"/>
    </row>
    <row r="72" spans="1:10" x14ac:dyDescent="0.25">
      <c r="A72" s="3"/>
      <c r="B72" s="3">
        <v>62</v>
      </c>
      <c r="C72" s="6">
        <v>3.3640000000000003E-2</v>
      </c>
      <c r="D72" s="7">
        <v>3.823E-2</v>
      </c>
      <c r="E72" s="7">
        <v>3.619E-2</v>
      </c>
      <c r="F72" s="7">
        <v>4.7300000000000002E-2</v>
      </c>
      <c r="G72" s="7">
        <v>2.3290000000000002E-2</v>
      </c>
      <c r="H72" s="7">
        <v>3.2410000000000001E-2</v>
      </c>
      <c r="I72" s="12"/>
      <c r="J72" s="3"/>
    </row>
    <row r="73" spans="1:10" x14ac:dyDescent="0.25">
      <c r="A73" s="3"/>
      <c r="B73" s="3">
        <v>63</v>
      </c>
      <c r="C73" s="6">
        <v>3.3750000000000002E-2</v>
      </c>
      <c r="D73" s="7">
        <v>3.8309999999999997E-2</v>
      </c>
      <c r="E73" s="7">
        <v>3.6260000000000001E-2</v>
      </c>
      <c r="F73" s="7">
        <v>4.7190000000000003E-2</v>
      </c>
      <c r="G73" s="7">
        <v>2.3400000000000001E-2</v>
      </c>
      <c r="H73" s="7">
        <v>3.2530000000000003E-2</v>
      </c>
      <c r="I73" s="12"/>
      <c r="J73" s="3"/>
    </row>
    <row r="74" spans="1:10" x14ac:dyDescent="0.25">
      <c r="A74" s="3"/>
      <c r="B74" s="3">
        <v>64</v>
      </c>
      <c r="C74" s="6">
        <v>3.3849999999999998E-2</v>
      </c>
      <c r="D74" s="7">
        <v>3.8390000000000001E-2</v>
      </c>
      <c r="E74" s="7">
        <v>3.6330000000000001E-2</v>
      </c>
      <c r="F74" s="7">
        <v>4.709E-2</v>
      </c>
      <c r="G74" s="7">
        <v>2.351E-2</v>
      </c>
      <c r="H74" s="7">
        <v>3.2649999999999998E-2</v>
      </c>
      <c r="I74" s="12"/>
      <c r="J74" s="3"/>
    </row>
    <row r="75" spans="1:10" x14ac:dyDescent="0.25">
      <c r="A75" s="3"/>
      <c r="B75" s="8">
        <v>65</v>
      </c>
      <c r="C75" s="9">
        <v>3.3950000000000001E-2</v>
      </c>
      <c r="D75" s="10">
        <v>3.8469999999999997E-2</v>
      </c>
      <c r="E75" s="10">
        <v>3.6389999999999999E-2</v>
      </c>
      <c r="F75" s="10">
        <v>4.6989999999999997E-2</v>
      </c>
      <c r="G75" s="10">
        <v>2.3619999999999999E-2</v>
      </c>
      <c r="H75" s="10">
        <v>3.2770000000000001E-2</v>
      </c>
      <c r="I75" s="12"/>
      <c r="J75" s="3"/>
    </row>
    <row r="76" spans="1:10" x14ac:dyDescent="0.25">
      <c r="A76" s="3"/>
      <c r="B76" s="3">
        <v>66</v>
      </c>
      <c r="C76" s="6">
        <v>3.4049999999999997E-2</v>
      </c>
      <c r="D76" s="7">
        <v>3.8550000000000001E-2</v>
      </c>
      <c r="E76" s="7">
        <v>3.6450000000000003E-2</v>
      </c>
      <c r="F76" s="7">
        <v>4.6890000000000001E-2</v>
      </c>
      <c r="G76" s="7">
        <v>2.3720000000000001E-2</v>
      </c>
      <c r="H76" s="7">
        <v>3.288E-2</v>
      </c>
      <c r="I76" s="12"/>
      <c r="J76" s="3"/>
    </row>
    <row r="77" spans="1:10" x14ac:dyDescent="0.25">
      <c r="A77" s="3"/>
      <c r="B77" s="3">
        <v>67</v>
      </c>
      <c r="C77" s="6">
        <v>3.415E-2</v>
      </c>
      <c r="D77" s="7">
        <v>3.8620000000000002E-2</v>
      </c>
      <c r="E77" s="7">
        <v>3.6510000000000001E-2</v>
      </c>
      <c r="F77" s="7">
        <v>4.6789999999999998E-2</v>
      </c>
      <c r="G77" s="7">
        <v>2.3820000000000001E-2</v>
      </c>
      <c r="H77" s="7">
        <v>3.2989999999999998E-2</v>
      </c>
      <c r="I77" s="12"/>
      <c r="J77" s="3"/>
    </row>
    <row r="78" spans="1:10" x14ac:dyDescent="0.25">
      <c r="A78" s="3"/>
      <c r="B78" s="3">
        <v>68</v>
      </c>
      <c r="C78" s="6">
        <v>3.424E-2</v>
      </c>
      <c r="D78" s="7">
        <v>3.8690000000000002E-2</v>
      </c>
      <c r="E78" s="7">
        <v>3.6569999999999998E-2</v>
      </c>
      <c r="F78" s="7">
        <v>4.6699999999999998E-2</v>
      </c>
      <c r="G78" s="7">
        <v>2.392E-2</v>
      </c>
      <c r="H78" s="7">
        <v>3.3099999999999997E-2</v>
      </c>
      <c r="I78" s="12"/>
      <c r="J78" s="3"/>
    </row>
    <row r="79" spans="1:10" x14ac:dyDescent="0.25">
      <c r="A79" s="3"/>
      <c r="B79" s="3">
        <v>69</v>
      </c>
      <c r="C79" s="6">
        <v>3.4329999999999999E-2</v>
      </c>
      <c r="D79" s="7">
        <v>3.8760000000000003E-2</v>
      </c>
      <c r="E79" s="7">
        <v>3.662E-2</v>
      </c>
      <c r="F79" s="7">
        <v>4.6609999999999999E-2</v>
      </c>
      <c r="G79" s="7">
        <v>2.401E-2</v>
      </c>
      <c r="H79" s="7">
        <v>3.3210000000000003E-2</v>
      </c>
      <c r="I79" s="12"/>
      <c r="J79" s="3"/>
    </row>
    <row r="80" spans="1:10" x14ac:dyDescent="0.25">
      <c r="A80" s="3"/>
      <c r="B80" s="8">
        <v>70</v>
      </c>
      <c r="C80" s="9">
        <v>3.4419999999999999E-2</v>
      </c>
      <c r="D80" s="10">
        <v>3.8830000000000003E-2</v>
      </c>
      <c r="E80" s="10">
        <v>3.6679999999999997E-2</v>
      </c>
      <c r="F80" s="10">
        <v>4.6530000000000002E-2</v>
      </c>
      <c r="G80" s="10">
        <v>2.41E-2</v>
      </c>
      <c r="H80" s="10">
        <v>3.3309999999999999E-2</v>
      </c>
      <c r="I80" s="12"/>
      <c r="J80" s="3"/>
    </row>
    <row r="81" spans="1:10" x14ac:dyDescent="0.25">
      <c r="A81" s="3"/>
      <c r="B81" s="3">
        <v>71</v>
      </c>
      <c r="C81" s="6">
        <v>3.4500000000000003E-2</v>
      </c>
      <c r="D81" s="7">
        <v>3.8890000000000001E-2</v>
      </c>
      <c r="E81" s="7">
        <v>3.6729999999999999E-2</v>
      </c>
      <c r="F81" s="7">
        <v>4.6440000000000002E-2</v>
      </c>
      <c r="G81" s="7">
        <v>2.419E-2</v>
      </c>
      <c r="H81" s="7">
        <v>3.3410000000000002E-2</v>
      </c>
      <c r="I81" s="12"/>
      <c r="J81" s="3"/>
    </row>
    <row r="82" spans="1:10" x14ac:dyDescent="0.25">
      <c r="A82" s="3"/>
      <c r="B82" s="3">
        <v>72</v>
      </c>
      <c r="C82" s="6">
        <v>3.458E-2</v>
      </c>
      <c r="D82" s="7">
        <v>3.8949999999999999E-2</v>
      </c>
      <c r="E82" s="7">
        <v>3.678E-2</v>
      </c>
      <c r="F82" s="7">
        <v>4.6359999999999998E-2</v>
      </c>
      <c r="G82" s="7">
        <v>2.4279999999999999E-2</v>
      </c>
      <c r="H82" s="7">
        <v>3.3500000000000002E-2</v>
      </c>
      <c r="I82" s="12"/>
      <c r="J82" s="3"/>
    </row>
    <row r="83" spans="1:10" x14ac:dyDescent="0.25">
      <c r="A83" s="3"/>
      <c r="B83" s="3">
        <v>73</v>
      </c>
      <c r="C83" s="6">
        <v>3.4660000000000003E-2</v>
      </c>
      <c r="D83" s="7">
        <v>3.9019999999999999E-2</v>
      </c>
      <c r="E83" s="7">
        <v>3.6830000000000002E-2</v>
      </c>
      <c r="F83" s="7">
        <v>4.6280000000000002E-2</v>
      </c>
      <c r="G83" s="7">
        <v>2.4369999999999999E-2</v>
      </c>
      <c r="H83" s="7">
        <v>3.3599999999999998E-2</v>
      </c>
      <c r="I83" s="12"/>
      <c r="J83" s="3"/>
    </row>
    <row r="84" spans="1:10" x14ac:dyDescent="0.25">
      <c r="A84" s="3"/>
      <c r="B84" s="3">
        <v>74</v>
      </c>
      <c r="C84" s="6">
        <v>3.474E-2</v>
      </c>
      <c r="D84" s="7">
        <v>3.9079999999999997E-2</v>
      </c>
      <c r="E84" s="7">
        <v>3.6880000000000003E-2</v>
      </c>
      <c r="F84" s="7">
        <v>4.6199999999999998E-2</v>
      </c>
      <c r="G84" s="7">
        <v>2.445E-2</v>
      </c>
      <c r="H84" s="7">
        <v>3.3689999999999998E-2</v>
      </c>
      <c r="I84" s="12"/>
      <c r="J84" s="3"/>
    </row>
    <row r="85" spans="1:10" x14ac:dyDescent="0.25">
      <c r="A85" s="3"/>
      <c r="B85" s="8">
        <v>75</v>
      </c>
      <c r="C85" s="9">
        <v>3.4819999999999997E-2</v>
      </c>
      <c r="D85" s="10">
        <v>3.9129999999999998E-2</v>
      </c>
      <c r="E85" s="10">
        <v>3.6929999999999998E-2</v>
      </c>
      <c r="F85" s="10">
        <v>4.6120000000000001E-2</v>
      </c>
      <c r="G85" s="10">
        <v>2.453E-2</v>
      </c>
      <c r="H85" s="10">
        <v>3.3779999999999998E-2</v>
      </c>
      <c r="I85" s="12"/>
      <c r="J85" s="3"/>
    </row>
    <row r="86" spans="1:10" x14ac:dyDescent="0.25">
      <c r="A86" s="3"/>
      <c r="B86" s="3">
        <v>76</v>
      </c>
      <c r="C86" s="6">
        <v>3.4889999999999997E-2</v>
      </c>
      <c r="D86" s="7">
        <v>3.9190000000000003E-2</v>
      </c>
      <c r="E86" s="7">
        <v>3.6979999999999999E-2</v>
      </c>
      <c r="F86" s="7">
        <v>4.6050000000000001E-2</v>
      </c>
      <c r="G86" s="7">
        <v>2.461E-2</v>
      </c>
      <c r="H86" s="7">
        <v>3.3869999999999997E-2</v>
      </c>
      <c r="I86" s="12"/>
      <c r="J86" s="3"/>
    </row>
    <row r="87" spans="1:10" x14ac:dyDescent="0.25">
      <c r="A87" s="3"/>
      <c r="B87" s="3">
        <v>77</v>
      </c>
      <c r="C87" s="6">
        <v>3.4970000000000001E-2</v>
      </c>
      <c r="D87" s="7">
        <v>3.925E-2</v>
      </c>
      <c r="E87" s="7">
        <v>3.7019999999999997E-2</v>
      </c>
      <c r="F87" s="7">
        <v>4.598E-2</v>
      </c>
      <c r="G87" s="7">
        <v>2.4680000000000001E-2</v>
      </c>
      <c r="H87" s="7">
        <v>3.3950000000000001E-2</v>
      </c>
      <c r="I87" s="12"/>
      <c r="J87" s="3"/>
    </row>
    <row r="88" spans="1:10" x14ac:dyDescent="0.25">
      <c r="A88" s="3"/>
      <c r="B88" s="3">
        <v>78</v>
      </c>
      <c r="C88" s="6">
        <v>3.5040000000000002E-2</v>
      </c>
      <c r="D88" s="7">
        <v>3.9300000000000002E-2</v>
      </c>
      <c r="E88" s="7">
        <v>3.7069999999999999E-2</v>
      </c>
      <c r="F88" s="7">
        <v>4.5909999999999999E-2</v>
      </c>
      <c r="G88" s="7">
        <v>2.4760000000000001E-2</v>
      </c>
      <c r="H88" s="7">
        <v>3.4040000000000001E-2</v>
      </c>
      <c r="I88" s="12"/>
      <c r="J88" s="3"/>
    </row>
    <row r="89" spans="1:10" x14ac:dyDescent="0.25">
      <c r="A89" s="3"/>
      <c r="B89" s="3">
        <v>79</v>
      </c>
      <c r="C89" s="6">
        <v>3.5110000000000002E-2</v>
      </c>
      <c r="D89" s="7">
        <v>3.9350000000000003E-2</v>
      </c>
      <c r="E89" s="7">
        <v>3.7109999999999997E-2</v>
      </c>
      <c r="F89" s="7">
        <v>4.5839999999999999E-2</v>
      </c>
      <c r="G89" s="7">
        <v>2.4830000000000001E-2</v>
      </c>
      <c r="H89" s="7">
        <v>3.4119999999999998E-2</v>
      </c>
      <c r="I89" s="12"/>
      <c r="J89" s="3"/>
    </row>
    <row r="90" spans="1:10" x14ac:dyDescent="0.25">
      <c r="A90" s="3"/>
      <c r="B90" s="8">
        <v>80</v>
      </c>
      <c r="C90" s="9">
        <v>3.517E-2</v>
      </c>
      <c r="D90" s="10">
        <v>3.9399999999999998E-2</v>
      </c>
      <c r="E90" s="10">
        <v>3.7150000000000002E-2</v>
      </c>
      <c r="F90" s="10">
        <v>4.5769999999999998E-2</v>
      </c>
      <c r="G90" s="10">
        <v>2.4899999999999999E-2</v>
      </c>
      <c r="H90" s="10">
        <v>3.4200000000000001E-2</v>
      </c>
      <c r="I90" s="12"/>
      <c r="J90" s="3"/>
    </row>
    <row r="91" spans="1:10" x14ac:dyDescent="0.25">
      <c r="A91" s="3"/>
      <c r="B91" s="3">
        <v>81</v>
      </c>
      <c r="C91" s="6">
        <v>3.524E-2</v>
      </c>
      <c r="D91" s="7">
        <v>3.9460000000000002E-2</v>
      </c>
      <c r="E91" s="7">
        <v>3.7190000000000001E-2</v>
      </c>
      <c r="F91" s="7">
        <v>4.5710000000000001E-2</v>
      </c>
      <c r="G91" s="7">
        <v>2.4969999999999999E-2</v>
      </c>
      <c r="H91" s="7">
        <v>3.4270000000000002E-2</v>
      </c>
      <c r="I91" s="12"/>
      <c r="J91" s="3"/>
    </row>
    <row r="92" spans="1:10" x14ac:dyDescent="0.25">
      <c r="A92" s="3"/>
      <c r="B92" s="3">
        <v>82</v>
      </c>
      <c r="C92" s="6">
        <v>3.5299999999999998E-2</v>
      </c>
      <c r="D92" s="7">
        <v>3.95E-2</v>
      </c>
      <c r="E92" s="7">
        <v>3.7229999999999999E-2</v>
      </c>
      <c r="F92" s="7">
        <v>4.564E-2</v>
      </c>
      <c r="G92" s="7">
        <v>2.503E-2</v>
      </c>
      <c r="H92" s="7">
        <v>3.4349999999999999E-2</v>
      </c>
      <c r="I92" s="12"/>
      <c r="J92" s="3"/>
    </row>
    <row r="93" spans="1:10" x14ac:dyDescent="0.25">
      <c r="A93" s="3"/>
      <c r="B93" s="3">
        <v>83</v>
      </c>
      <c r="C93" s="6">
        <v>3.5360000000000003E-2</v>
      </c>
      <c r="D93" s="7">
        <v>3.9550000000000002E-2</v>
      </c>
      <c r="E93" s="7">
        <v>3.7269999999999998E-2</v>
      </c>
      <c r="F93" s="7">
        <v>4.5580000000000002E-2</v>
      </c>
      <c r="G93" s="7">
        <v>2.5100000000000001E-2</v>
      </c>
      <c r="H93" s="7">
        <v>3.4419999999999999E-2</v>
      </c>
      <c r="I93" s="12"/>
      <c r="J93" s="3"/>
    </row>
    <row r="94" spans="1:10" x14ac:dyDescent="0.25">
      <c r="A94" s="3"/>
      <c r="B94" s="3">
        <v>84</v>
      </c>
      <c r="C94" s="6">
        <v>3.542E-2</v>
      </c>
      <c r="D94" s="7">
        <v>3.9600000000000003E-2</v>
      </c>
      <c r="E94" s="7">
        <v>3.7310000000000003E-2</v>
      </c>
      <c r="F94" s="7">
        <v>4.5519999999999998E-2</v>
      </c>
      <c r="G94" s="7">
        <v>2.5159999999999998E-2</v>
      </c>
      <c r="H94" s="7">
        <v>3.449E-2</v>
      </c>
      <c r="I94" s="12"/>
      <c r="J94" s="3"/>
    </row>
    <row r="95" spans="1:10" x14ac:dyDescent="0.25">
      <c r="A95" s="3"/>
      <c r="B95" s="8">
        <v>85</v>
      </c>
      <c r="C95" s="9">
        <v>3.5479999999999998E-2</v>
      </c>
      <c r="D95" s="10">
        <v>3.9640000000000002E-2</v>
      </c>
      <c r="E95" s="10">
        <v>3.7350000000000001E-2</v>
      </c>
      <c r="F95" s="10">
        <v>4.546E-2</v>
      </c>
      <c r="G95" s="10">
        <v>2.5229999999999999E-2</v>
      </c>
      <c r="H95" s="10">
        <v>3.456E-2</v>
      </c>
      <c r="I95" s="12"/>
      <c r="J95" s="3"/>
    </row>
    <row r="96" spans="1:10" x14ac:dyDescent="0.25">
      <c r="A96" s="3"/>
      <c r="B96" s="3">
        <v>86</v>
      </c>
      <c r="C96" s="6">
        <v>3.5540000000000002E-2</v>
      </c>
      <c r="D96" s="7">
        <v>3.9690000000000003E-2</v>
      </c>
      <c r="E96" s="7">
        <v>3.7379999999999997E-2</v>
      </c>
      <c r="F96" s="7">
        <v>4.5400000000000003E-2</v>
      </c>
      <c r="G96" s="7">
        <v>2.529E-2</v>
      </c>
      <c r="H96" s="7">
        <v>3.4630000000000001E-2</v>
      </c>
      <c r="I96" s="12"/>
      <c r="J96" s="3"/>
    </row>
    <row r="97" spans="1:10" x14ac:dyDescent="0.25">
      <c r="A97" s="3"/>
      <c r="B97" s="3">
        <v>87</v>
      </c>
      <c r="C97" s="6">
        <v>3.56E-2</v>
      </c>
      <c r="D97" s="7">
        <v>3.9730000000000001E-2</v>
      </c>
      <c r="E97" s="7">
        <v>3.7420000000000002E-2</v>
      </c>
      <c r="F97" s="7">
        <v>4.5350000000000001E-2</v>
      </c>
      <c r="G97" s="7">
        <v>2.5350000000000001E-2</v>
      </c>
      <c r="H97" s="7">
        <v>3.4700000000000002E-2</v>
      </c>
      <c r="I97" s="12"/>
      <c r="J97" s="3"/>
    </row>
    <row r="98" spans="1:10" x14ac:dyDescent="0.25">
      <c r="A98" s="3"/>
      <c r="B98" s="3">
        <v>88</v>
      </c>
      <c r="C98" s="6">
        <v>3.5650000000000001E-2</v>
      </c>
      <c r="D98" s="7">
        <v>3.9780000000000003E-2</v>
      </c>
      <c r="E98" s="7">
        <v>3.7449999999999997E-2</v>
      </c>
      <c r="F98" s="7">
        <v>4.5289999999999997E-2</v>
      </c>
      <c r="G98" s="7">
        <v>2.5409999999999999E-2</v>
      </c>
      <c r="H98" s="7">
        <v>3.4770000000000002E-2</v>
      </c>
      <c r="I98" s="12"/>
      <c r="J98" s="3"/>
    </row>
    <row r="99" spans="1:10" x14ac:dyDescent="0.25">
      <c r="A99" s="3"/>
      <c r="B99" s="3">
        <v>89</v>
      </c>
      <c r="C99" s="6">
        <v>3.5709999999999999E-2</v>
      </c>
      <c r="D99" s="7">
        <v>3.9820000000000001E-2</v>
      </c>
      <c r="E99" s="7">
        <v>3.7490000000000002E-2</v>
      </c>
      <c r="F99" s="7">
        <v>4.5240000000000002E-2</v>
      </c>
      <c r="G99" s="7">
        <v>2.546E-2</v>
      </c>
      <c r="H99" s="7">
        <v>3.483E-2</v>
      </c>
      <c r="I99" s="12"/>
      <c r="J99" s="3"/>
    </row>
    <row r="100" spans="1:10" x14ac:dyDescent="0.25">
      <c r="A100" s="3"/>
      <c r="B100" s="8">
        <v>90</v>
      </c>
      <c r="C100" s="9">
        <v>3.576E-2</v>
      </c>
      <c r="D100" s="10">
        <v>3.986E-2</v>
      </c>
      <c r="E100" s="10">
        <v>3.7519999999999998E-2</v>
      </c>
      <c r="F100" s="10">
        <v>4.5190000000000001E-2</v>
      </c>
      <c r="G100" s="10">
        <v>2.5520000000000001E-2</v>
      </c>
      <c r="H100" s="10">
        <v>3.4889999999999997E-2</v>
      </c>
      <c r="I100" s="12"/>
      <c r="J100" s="3"/>
    </row>
    <row r="101" spans="1:10" x14ac:dyDescent="0.25">
      <c r="A101" s="3"/>
      <c r="B101" s="3">
        <v>91</v>
      </c>
      <c r="C101" s="6">
        <v>3.5810000000000002E-2</v>
      </c>
      <c r="D101" s="7">
        <v>3.9899999999999998E-2</v>
      </c>
      <c r="E101" s="7">
        <v>3.755E-2</v>
      </c>
      <c r="F101" s="7">
        <v>4.5130000000000003E-2</v>
      </c>
      <c r="G101" s="7">
        <v>2.5569999999999999E-2</v>
      </c>
      <c r="H101" s="7">
        <v>3.4950000000000002E-2</v>
      </c>
      <c r="I101" s="12"/>
      <c r="J101" s="3"/>
    </row>
    <row r="102" spans="1:10" x14ac:dyDescent="0.25">
      <c r="A102" s="3"/>
      <c r="B102" s="3">
        <v>92</v>
      </c>
      <c r="C102" s="6">
        <v>3.5860000000000003E-2</v>
      </c>
      <c r="D102" s="7">
        <v>3.9940000000000003E-2</v>
      </c>
      <c r="E102" s="7">
        <v>3.7589999999999998E-2</v>
      </c>
      <c r="F102" s="7">
        <v>4.5080000000000002E-2</v>
      </c>
      <c r="G102" s="7">
        <v>2.563E-2</v>
      </c>
      <c r="H102" s="7">
        <v>3.5009999999999999E-2</v>
      </c>
      <c r="I102" s="12"/>
      <c r="J102" s="3"/>
    </row>
    <row r="103" spans="1:10" x14ac:dyDescent="0.25">
      <c r="A103" s="3"/>
      <c r="B103" s="3">
        <v>93</v>
      </c>
      <c r="C103" s="6">
        <v>3.5909999999999997E-2</v>
      </c>
      <c r="D103" s="7">
        <v>3.9969999999999999E-2</v>
      </c>
      <c r="E103" s="7">
        <v>3.7620000000000001E-2</v>
      </c>
      <c r="F103" s="7">
        <v>4.5030000000000001E-2</v>
      </c>
      <c r="G103" s="7">
        <v>2.5680000000000001E-2</v>
      </c>
      <c r="H103" s="7">
        <v>3.5069999999999997E-2</v>
      </c>
      <c r="I103" s="12"/>
      <c r="J103" s="3"/>
    </row>
    <row r="104" spans="1:10" x14ac:dyDescent="0.25">
      <c r="A104" s="3"/>
      <c r="B104" s="3">
        <v>94</v>
      </c>
      <c r="C104" s="6">
        <v>3.5959999999999999E-2</v>
      </c>
      <c r="D104" s="7">
        <v>4.0009999999999997E-2</v>
      </c>
      <c r="E104" s="7">
        <v>3.7650000000000003E-2</v>
      </c>
      <c r="F104" s="7">
        <v>4.4990000000000002E-2</v>
      </c>
      <c r="G104" s="7">
        <v>2.5729999999999999E-2</v>
      </c>
      <c r="H104" s="7">
        <v>3.5130000000000002E-2</v>
      </c>
      <c r="I104" s="12"/>
      <c r="J104" s="3"/>
    </row>
    <row r="105" spans="1:10" x14ac:dyDescent="0.25">
      <c r="A105" s="3"/>
      <c r="B105" s="8">
        <v>95</v>
      </c>
      <c r="C105" s="9">
        <v>3.601E-2</v>
      </c>
      <c r="D105" s="10">
        <v>4.0050000000000002E-2</v>
      </c>
      <c r="E105" s="10">
        <v>3.7679999999999998E-2</v>
      </c>
      <c r="F105" s="10">
        <v>4.4940000000000001E-2</v>
      </c>
      <c r="G105" s="10">
        <v>2.5780000000000001E-2</v>
      </c>
      <c r="H105" s="10">
        <v>3.5189999999999999E-2</v>
      </c>
      <c r="I105" s="12"/>
      <c r="J105" s="3"/>
    </row>
    <row r="106" spans="1:10" x14ac:dyDescent="0.25">
      <c r="A106" s="3"/>
      <c r="B106" s="3">
        <v>96</v>
      </c>
      <c r="C106" s="6">
        <v>3.6060000000000002E-2</v>
      </c>
      <c r="D106" s="7">
        <v>4.0079999999999998E-2</v>
      </c>
      <c r="E106" s="7">
        <v>3.771E-2</v>
      </c>
      <c r="F106" s="7">
        <v>4.4889999999999999E-2</v>
      </c>
      <c r="G106" s="7">
        <v>2.5829999999999999E-2</v>
      </c>
      <c r="H106" s="7">
        <v>3.524E-2</v>
      </c>
      <c r="I106" s="12"/>
      <c r="J106" s="3"/>
    </row>
    <row r="107" spans="1:10" x14ac:dyDescent="0.25">
      <c r="A107" s="3"/>
      <c r="B107" s="3">
        <v>97</v>
      </c>
      <c r="C107" s="6">
        <v>3.61E-2</v>
      </c>
      <c r="D107" s="7">
        <v>4.0120000000000003E-2</v>
      </c>
      <c r="E107" s="7">
        <v>3.7740000000000003E-2</v>
      </c>
      <c r="F107" s="7">
        <v>4.4850000000000001E-2</v>
      </c>
      <c r="G107" s="7">
        <v>2.588E-2</v>
      </c>
      <c r="H107" s="7">
        <v>3.5299999999999998E-2</v>
      </c>
      <c r="I107" s="12"/>
      <c r="J107" s="3"/>
    </row>
    <row r="108" spans="1:10" x14ac:dyDescent="0.25">
      <c r="A108" s="3"/>
      <c r="B108" s="3">
        <v>98</v>
      </c>
      <c r="C108" s="6">
        <v>3.6150000000000002E-2</v>
      </c>
      <c r="D108" s="7">
        <v>4.0149999999999998E-2</v>
      </c>
      <c r="E108" s="7">
        <v>3.7760000000000002E-2</v>
      </c>
      <c r="F108" s="7">
        <v>4.48E-2</v>
      </c>
      <c r="G108" s="7">
        <v>2.5919999999999999E-2</v>
      </c>
      <c r="H108" s="7">
        <v>3.5349999999999999E-2</v>
      </c>
      <c r="I108" s="12"/>
      <c r="J108" s="3"/>
    </row>
    <row r="109" spans="1:10" x14ac:dyDescent="0.25">
      <c r="A109" s="3"/>
      <c r="B109" s="3">
        <v>99</v>
      </c>
      <c r="C109" s="6">
        <v>3.619E-2</v>
      </c>
      <c r="D109" s="7">
        <v>4.0189999999999997E-2</v>
      </c>
      <c r="E109" s="7">
        <v>3.7789999999999997E-2</v>
      </c>
      <c r="F109" s="7">
        <v>4.4760000000000001E-2</v>
      </c>
      <c r="G109" s="7">
        <v>2.597E-2</v>
      </c>
      <c r="H109" s="7">
        <v>3.5400000000000001E-2</v>
      </c>
      <c r="I109" s="12"/>
      <c r="J109" s="3"/>
    </row>
    <row r="110" spans="1:10" x14ac:dyDescent="0.25">
      <c r="A110" s="3"/>
      <c r="B110" s="8">
        <v>100</v>
      </c>
      <c r="C110" s="9">
        <v>3.6229999999999998E-2</v>
      </c>
      <c r="D110" s="10">
        <v>4.0219999999999999E-2</v>
      </c>
      <c r="E110" s="10">
        <v>3.7819999999999999E-2</v>
      </c>
      <c r="F110" s="10">
        <v>4.4720000000000003E-2</v>
      </c>
      <c r="G110" s="10">
        <v>2.6020000000000001E-2</v>
      </c>
      <c r="H110" s="10">
        <v>3.5450000000000002E-2</v>
      </c>
      <c r="I110" s="12"/>
      <c r="J110" s="3"/>
    </row>
    <row r="111" spans="1:10" x14ac:dyDescent="0.25">
      <c r="A111" s="3"/>
      <c r="B111" s="3">
        <v>101</v>
      </c>
      <c r="C111" s="6">
        <v>3.628E-2</v>
      </c>
      <c r="D111" s="7">
        <v>4.0250000000000001E-2</v>
      </c>
      <c r="E111" s="7">
        <v>3.7850000000000002E-2</v>
      </c>
      <c r="F111" s="7">
        <v>4.4670000000000001E-2</v>
      </c>
      <c r="G111" s="7">
        <v>2.606E-2</v>
      </c>
      <c r="H111" s="7">
        <v>3.5499999999999997E-2</v>
      </c>
      <c r="I111" s="12"/>
      <c r="J111" s="3"/>
    </row>
    <row r="112" spans="1:10" x14ac:dyDescent="0.25">
      <c r="A112" s="3"/>
      <c r="B112" s="3">
        <v>102</v>
      </c>
      <c r="C112" s="6">
        <v>3.6319999999999998E-2</v>
      </c>
      <c r="D112" s="7">
        <v>4.0289999999999999E-2</v>
      </c>
      <c r="E112" s="7">
        <v>3.7870000000000001E-2</v>
      </c>
      <c r="F112" s="7">
        <v>4.4630000000000003E-2</v>
      </c>
      <c r="G112" s="7">
        <v>2.6100000000000002E-2</v>
      </c>
      <c r="H112" s="7">
        <v>3.5549999999999998E-2</v>
      </c>
      <c r="I112" s="12"/>
      <c r="J112" s="3"/>
    </row>
    <row r="113" spans="1:10" x14ac:dyDescent="0.25">
      <c r="A113" s="3"/>
      <c r="B113" s="3">
        <v>103</v>
      </c>
      <c r="C113" s="6">
        <v>3.6360000000000003E-2</v>
      </c>
      <c r="D113" s="7">
        <v>4.0320000000000002E-2</v>
      </c>
      <c r="E113" s="7">
        <v>3.7900000000000003E-2</v>
      </c>
      <c r="F113" s="7">
        <v>4.4589999999999998E-2</v>
      </c>
      <c r="G113" s="7">
        <v>2.615E-2</v>
      </c>
      <c r="H113" s="7">
        <v>3.56E-2</v>
      </c>
      <c r="I113" s="12"/>
      <c r="J113" s="3"/>
    </row>
    <row r="114" spans="1:10" x14ac:dyDescent="0.25">
      <c r="A114" s="3"/>
      <c r="B114" s="3">
        <v>104</v>
      </c>
      <c r="C114" s="6">
        <v>3.6400000000000002E-2</v>
      </c>
      <c r="D114" s="7">
        <v>4.0349999999999997E-2</v>
      </c>
      <c r="E114" s="7">
        <v>3.7920000000000002E-2</v>
      </c>
      <c r="F114" s="7">
        <v>4.4549999999999999E-2</v>
      </c>
      <c r="G114" s="7">
        <v>2.6190000000000001E-2</v>
      </c>
      <c r="H114" s="7">
        <v>3.5650000000000001E-2</v>
      </c>
      <c r="I114" s="12"/>
      <c r="J114" s="3"/>
    </row>
    <row r="115" spans="1:10" x14ac:dyDescent="0.25">
      <c r="A115" s="3"/>
      <c r="B115" s="8">
        <v>105</v>
      </c>
      <c r="C115" s="9">
        <v>3.644E-2</v>
      </c>
      <c r="D115" s="10">
        <v>4.0379999999999999E-2</v>
      </c>
      <c r="E115" s="10">
        <v>3.7949999999999998E-2</v>
      </c>
      <c r="F115" s="10">
        <v>4.4519999999999997E-2</v>
      </c>
      <c r="G115" s="10">
        <v>2.623E-2</v>
      </c>
      <c r="H115" s="10">
        <v>3.569E-2</v>
      </c>
      <c r="I115" s="12"/>
      <c r="J115" s="3"/>
    </row>
    <row r="116" spans="1:10" x14ac:dyDescent="0.25">
      <c r="A116" s="3"/>
      <c r="B116" s="3">
        <v>106</v>
      </c>
      <c r="C116" s="6">
        <v>3.6479999999999999E-2</v>
      </c>
      <c r="D116" s="7">
        <v>4.0410000000000001E-2</v>
      </c>
      <c r="E116" s="7">
        <v>3.7969999999999997E-2</v>
      </c>
      <c r="F116" s="7">
        <v>4.4479999999999999E-2</v>
      </c>
      <c r="G116" s="7">
        <v>2.6270000000000002E-2</v>
      </c>
      <c r="H116" s="7">
        <v>3.5740000000000001E-2</v>
      </c>
      <c r="I116" s="12"/>
      <c r="J116" s="3"/>
    </row>
    <row r="117" spans="1:10" x14ac:dyDescent="0.25">
      <c r="A117" s="3"/>
      <c r="B117" s="3">
        <v>107</v>
      </c>
      <c r="C117" s="6">
        <v>3.6510000000000001E-2</v>
      </c>
      <c r="D117" s="7">
        <v>4.0439999999999997E-2</v>
      </c>
      <c r="E117" s="7">
        <v>3.7990000000000003E-2</v>
      </c>
      <c r="F117" s="7">
        <v>4.444E-2</v>
      </c>
      <c r="G117" s="7">
        <v>2.631E-2</v>
      </c>
      <c r="H117" s="7">
        <v>3.5779999999999999E-2</v>
      </c>
      <c r="I117" s="12"/>
      <c r="J117" s="3"/>
    </row>
    <row r="118" spans="1:10" x14ac:dyDescent="0.25">
      <c r="A118" s="3"/>
      <c r="B118" s="3">
        <v>108</v>
      </c>
      <c r="C118" s="6">
        <v>3.6549999999999999E-2</v>
      </c>
      <c r="D118" s="7">
        <v>4.0460000000000003E-2</v>
      </c>
      <c r="E118" s="7">
        <v>3.8019999999999998E-2</v>
      </c>
      <c r="F118" s="7">
        <v>4.4400000000000002E-2</v>
      </c>
      <c r="G118" s="7">
        <v>2.6349999999999998E-2</v>
      </c>
      <c r="H118" s="7">
        <v>3.5819999999999998E-2</v>
      </c>
      <c r="I118" s="12"/>
      <c r="J118" s="3"/>
    </row>
    <row r="119" spans="1:10" x14ac:dyDescent="0.25">
      <c r="A119" s="3"/>
      <c r="B119" s="3">
        <v>109</v>
      </c>
      <c r="C119" s="6">
        <v>3.6589999999999998E-2</v>
      </c>
      <c r="D119" s="7">
        <v>4.0489999999999998E-2</v>
      </c>
      <c r="E119" s="7">
        <v>3.8039999999999997E-2</v>
      </c>
      <c r="F119" s="7">
        <v>4.437E-2</v>
      </c>
      <c r="G119" s="7">
        <v>2.6380000000000001E-2</v>
      </c>
      <c r="H119" s="7">
        <v>3.5869999999999999E-2</v>
      </c>
      <c r="I119" s="12"/>
      <c r="J119" s="3"/>
    </row>
    <row r="120" spans="1:10" x14ac:dyDescent="0.25">
      <c r="A120" s="3"/>
      <c r="B120" s="8">
        <v>110</v>
      </c>
      <c r="C120" s="9">
        <v>3.662E-2</v>
      </c>
      <c r="D120" s="10">
        <v>4.052E-2</v>
      </c>
      <c r="E120" s="10">
        <v>3.8059999999999997E-2</v>
      </c>
      <c r="F120" s="10">
        <v>4.4330000000000001E-2</v>
      </c>
      <c r="G120" s="10">
        <v>2.6419999999999999E-2</v>
      </c>
      <c r="H120" s="10">
        <v>3.5909999999999997E-2</v>
      </c>
      <c r="I120" s="12"/>
      <c r="J120" s="3"/>
    </row>
    <row r="121" spans="1:10" x14ac:dyDescent="0.25">
      <c r="A121" s="3"/>
      <c r="B121" s="3">
        <v>111</v>
      </c>
      <c r="C121" s="6">
        <v>3.6659999999999998E-2</v>
      </c>
      <c r="D121" s="7">
        <v>4.0550000000000003E-2</v>
      </c>
      <c r="E121" s="7">
        <v>3.8080000000000003E-2</v>
      </c>
      <c r="F121" s="7">
        <v>4.4299999999999999E-2</v>
      </c>
      <c r="G121" s="7">
        <v>2.6460000000000001E-2</v>
      </c>
      <c r="H121" s="7">
        <v>3.5950000000000003E-2</v>
      </c>
      <c r="I121" s="12"/>
      <c r="J121" s="3"/>
    </row>
    <row r="122" spans="1:10" x14ac:dyDescent="0.25">
      <c r="A122" s="3"/>
      <c r="B122" s="3">
        <v>112</v>
      </c>
      <c r="C122" s="6">
        <v>3.669E-2</v>
      </c>
      <c r="D122" s="7">
        <v>4.0570000000000002E-2</v>
      </c>
      <c r="E122" s="7">
        <v>3.8109999999999998E-2</v>
      </c>
      <c r="F122" s="7">
        <v>4.4260000000000001E-2</v>
      </c>
      <c r="G122" s="7">
        <v>2.649E-2</v>
      </c>
      <c r="H122" s="7">
        <v>3.5990000000000001E-2</v>
      </c>
      <c r="I122" s="12"/>
      <c r="J122" s="3"/>
    </row>
    <row r="123" spans="1:10" x14ac:dyDescent="0.25">
      <c r="A123" s="3"/>
      <c r="B123" s="3">
        <v>113</v>
      </c>
      <c r="C123" s="6">
        <v>3.6720000000000003E-2</v>
      </c>
      <c r="D123" s="7">
        <v>4.0599999999999997E-2</v>
      </c>
      <c r="E123" s="7">
        <v>3.8129999999999997E-2</v>
      </c>
      <c r="F123" s="7">
        <v>4.4229999999999998E-2</v>
      </c>
      <c r="G123" s="7">
        <v>2.6530000000000001E-2</v>
      </c>
      <c r="H123" s="7">
        <v>3.603E-2</v>
      </c>
      <c r="I123" s="12"/>
      <c r="J123" s="3"/>
    </row>
    <row r="124" spans="1:10" x14ac:dyDescent="0.25">
      <c r="A124" s="3"/>
      <c r="B124" s="3">
        <v>114</v>
      </c>
      <c r="C124" s="6">
        <v>3.6760000000000001E-2</v>
      </c>
      <c r="D124" s="7">
        <v>4.0620000000000003E-2</v>
      </c>
      <c r="E124" s="7">
        <v>3.8150000000000003E-2</v>
      </c>
      <c r="F124" s="7">
        <v>4.4200000000000003E-2</v>
      </c>
      <c r="G124" s="7">
        <v>2.657E-2</v>
      </c>
      <c r="H124" s="7">
        <v>3.6069999999999998E-2</v>
      </c>
      <c r="I124" s="12"/>
      <c r="J124" s="3"/>
    </row>
    <row r="125" spans="1:10" x14ac:dyDescent="0.25">
      <c r="A125" s="3"/>
      <c r="B125" s="8">
        <v>115</v>
      </c>
      <c r="C125" s="9">
        <v>3.6790000000000003E-2</v>
      </c>
      <c r="D125" s="10">
        <v>4.0649999999999999E-2</v>
      </c>
      <c r="E125" s="10">
        <v>3.8170000000000003E-2</v>
      </c>
      <c r="F125" s="10">
        <v>4.4170000000000001E-2</v>
      </c>
      <c r="G125" s="10">
        <v>2.6599999999999999E-2</v>
      </c>
      <c r="H125" s="10">
        <v>3.6110000000000003E-2</v>
      </c>
      <c r="I125" s="12"/>
      <c r="J125" s="3"/>
    </row>
    <row r="126" spans="1:10" x14ac:dyDescent="0.25">
      <c r="A126" s="3"/>
      <c r="B126" s="3">
        <v>116</v>
      </c>
      <c r="C126" s="6">
        <v>3.6819999999999999E-2</v>
      </c>
      <c r="D126" s="7">
        <v>4.0669999999999998E-2</v>
      </c>
      <c r="E126" s="7">
        <v>3.8190000000000002E-2</v>
      </c>
      <c r="F126" s="7">
        <v>4.4130000000000003E-2</v>
      </c>
      <c r="G126" s="7">
        <v>2.6630000000000001E-2</v>
      </c>
      <c r="H126" s="7">
        <v>3.6150000000000002E-2</v>
      </c>
      <c r="I126" s="12"/>
      <c r="J126" s="3"/>
    </row>
    <row r="127" spans="1:10" x14ac:dyDescent="0.25">
      <c r="A127" s="3"/>
      <c r="B127" s="3">
        <v>117</v>
      </c>
      <c r="C127" s="6">
        <v>3.6850000000000001E-2</v>
      </c>
      <c r="D127" s="7">
        <v>4.07E-2</v>
      </c>
      <c r="E127" s="7">
        <v>3.8210000000000001E-2</v>
      </c>
      <c r="F127" s="7">
        <v>4.41E-2</v>
      </c>
      <c r="G127" s="7">
        <v>2.6669999999999999E-2</v>
      </c>
      <c r="H127" s="7">
        <v>3.6179999999999997E-2</v>
      </c>
      <c r="I127" s="12"/>
      <c r="J127" s="3"/>
    </row>
    <row r="128" spans="1:10" x14ac:dyDescent="0.25">
      <c r="A128" s="3"/>
      <c r="B128" s="3">
        <v>118</v>
      </c>
      <c r="C128" s="6">
        <v>3.6880000000000003E-2</v>
      </c>
      <c r="D128" s="7">
        <v>4.0719999999999999E-2</v>
      </c>
      <c r="E128" s="7">
        <v>3.823E-2</v>
      </c>
      <c r="F128" s="7">
        <v>4.4069999999999998E-2</v>
      </c>
      <c r="G128" s="7">
        <v>2.6700000000000002E-2</v>
      </c>
      <c r="H128" s="7">
        <v>3.6220000000000002E-2</v>
      </c>
      <c r="I128" s="12"/>
      <c r="J128" s="3"/>
    </row>
    <row r="129" spans="1:10" x14ac:dyDescent="0.25">
      <c r="A129" s="3"/>
      <c r="B129" s="3">
        <v>119</v>
      </c>
      <c r="C129" s="6">
        <v>3.6909999999999998E-2</v>
      </c>
      <c r="D129" s="7">
        <v>4.0739999999999998E-2</v>
      </c>
      <c r="E129" s="7">
        <v>3.8249999999999999E-2</v>
      </c>
      <c r="F129" s="7">
        <v>4.4040000000000003E-2</v>
      </c>
      <c r="G129" s="7">
        <v>2.673E-2</v>
      </c>
      <c r="H129" s="7">
        <v>3.6260000000000001E-2</v>
      </c>
      <c r="I129" s="12"/>
      <c r="J129" s="3"/>
    </row>
    <row r="130" spans="1:10" x14ac:dyDescent="0.25">
      <c r="A130" s="3"/>
      <c r="B130" s="8">
        <v>120</v>
      </c>
      <c r="C130" s="9">
        <v>3.6940000000000001E-2</v>
      </c>
      <c r="D130" s="10">
        <v>4.0770000000000001E-2</v>
      </c>
      <c r="E130" s="10">
        <v>3.8260000000000002E-2</v>
      </c>
      <c r="F130" s="10">
        <v>4.4010000000000001E-2</v>
      </c>
      <c r="G130" s="10">
        <v>2.6759999999999999E-2</v>
      </c>
      <c r="H130" s="10">
        <v>3.6290000000000003E-2</v>
      </c>
      <c r="I130" s="12"/>
      <c r="J130" s="3"/>
    </row>
    <row r="131" spans="1:10" x14ac:dyDescent="0.25">
      <c r="A131" s="3"/>
      <c r="B131" s="3">
        <v>121</v>
      </c>
      <c r="C131" s="6">
        <v>3.6970000000000003E-2</v>
      </c>
      <c r="D131" s="7">
        <v>4.079E-2</v>
      </c>
      <c r="E131" s="7">
        <v>3.8280000000000002E-2</v>
      </c>
      <c r="F131" s="7">
        <v>4.3979999999999998E-2</v>
      </c>
      <c r="G131" s="7">
        <v>2.6790000000000001E-2</v>
      </c>
      <c r="H131" s="7">
        <v>3.6330000000000001E-2</v>
      </c>
      <c r="I131" s="12"/>
      <c r="J131" s="3"/>
    </row>
    <row r="132" spans="1:10" x14ac:dyDescent="0.25">
      <c r="A132" s="3"/>
      <c r="B132" s="3">
        <v>122</v>
      </c>
      <c r="C132" s="6">
        <v>3.6999999999999998E-2</v>
      </c>
      <c r="D132" s="7">
        <v>4.0809999999999999E-2</v>
      </c>
      <c r="E132" s="7">
        <v>3.8300000000000001E-2</v>
      </c>
      <c r="F132" s="7">
        <v>4.3950000000000003E-2</v>
      </c>
      <c r="G132" s="7">
        <v>2.682E-2</v>
      </c>
      <c r="H132" s="7">
        <v>3.6360000000000003E-2</v>
      </c>
      <c r="I132" s="12"/>
      <c r="J132" s="3"/>
    </row>
    <row r="133" spans="1:10" x14ac:dyDescent="0.25">
      <c r="A133" s="3"/>
      <c r="B133" s="3">
        <v>123</v>
      </c>
      <c r="C133" s="6">
        <v>3.703E-2</v>
      </c>
      <c r="D133" s="7">
        <v>4.0829999999999998E-2</v>
      </c>
      <c r="E133" s="7">
        <v>3.832E-2</v>
      </c>
      <c r="F133" s="7">
        <v>4.3929999999999997E-2</v>
      </c>
      <c r="G133" s="7">
        <v>2.6849999999999999E-2</v>
      </c>
      <c r="H133" s="7">
        <v>3.6389999999999999E-2</v>
      </c>
      <c r="I133" s="12"/>
      <c r="J133" s="3"/>
    </row>
    <row r="134" spans="1:10" x14ac:dyDescent="0.25">
      <c r="A134" s="3"/>
      <c r="B134" s="3">
        <v>124</v>
      </c>
      <c r="C134" s="6">
        <v>3.7060000000000003E-2</v>
      </c>
      <c r="D134" s="7">
        <v>4.0849999999999997E-2</v>
      </c>
      <c r="E134" s="7">
        <v>3.8339999999999999E-2</v>
      </c>
      <c r="F134" s="7">
        <v>4.3900000000000002E-2</v>
      </c>
      <c r="G134" s="7">
        <v>2.6880000000000001E-2</v>
      </c>
      <c r="H134" s="7">
        <v>3.6429999999999997E-2</v>
      </c>
      <c r="I134" s="12"/>
      <c r="J134" s="3"/>
    </row>
    <row r="135" spans="1:10" x14ac:dyDescent="0.25">
      <c r="A135" s="3"/>
      <c r="B135" s="8">
        <v>125</v>
      </c>
      <c r="C135" s="9">
        <v>3.7089999999999998E-2</v>
      </c>
      <c r="D135" s="10">
        <v>4.088E-2</v>
      </c>
      <c r="E135" s="10">
        <v>3.8350000000000002E-2</v>
      </c>
      <c r="F135" s="10">
        <v>4.3869999999999999E-2</v>
      </c>
      <c r="G135" s="10">
        <v>2.691E-2</v>
      </c>
      <c r="H135" s="10">
        <v>3.6459999999999999E-2</v>
      </c>
      <c r="I135" s="12"/>
      <c r="J135" s="3"/>
    </row>
    <row r="136" spans="1:10" x14ac:dyDescent="0.25">
      <c r="A136" s="3"/>
      <c r="B136" s="3">
        <v>126</v>
      </c>
      <c r="C136" s="6">
        <v>3.7109999999999997E-2</v>
      </c>
      <c r="D136" s="7">
        <v>4.0899999999999999E-2</v>
      </c>
      <c r="E136" s="7">
        <v>3.8370000000000001E-2</v>
      </c>
      <c r="F136" s="7">
        <v>4.385E-2</v>
      </c>
      <c r="G136" s="7">
        <v>2.6939999999999999E-2</v>
      </c>
      <c r="H136" s="7">
        <v>3.6490000000000002E-2</v>
      </c>
      <c r="I136" s="12"/>
      <c r="J136" s="3"/>
    </row>
    <row r="137" spans="1:10" x14ac:dyDescent="0.25">
      <c r="A137" s="3"/>
      <c r="B137" s="3">
        <v>127</v>
      </c>
      <c r="C137" s="6">
        <v>3.7139999999999999E-2</v>
      </c>
      <c r="D137" s="7">
        <v>4.0919999999999998E-2</v>
      </c>
      <c r="E137" s="7">
        <v>3.8390000000000001E-2</v>
      </c>
      <c r="F137" s="7">
        <v>4.3819999999999998E-2</v>
      </c>
      <c r="G137" s="7">
        <v>2.6970000000000001E-2</v>
      </c>
      <c r="H137" s="7">
        <v>3.6519999999999997E-2</v>
      </c>
      <c r="I137" s="12"/>
      <c r="J137" s="3"/>
    </row>
    <row r="138" spans="1:10" x14ac:dyDescent="0.25">
      <c r="A138" s="3"/>
      <c r="B138" s="3">
        <v>128</v>
      </c>
      <c r="C138" s="6">
        <v>3.7170000000000002E-2</v>
      </c>
      <c r="D138" s="7">
        <v>4.0939999999999997E-2</v>
      </c>
      <c r="E138" s="7">
        <v>3.8399999999999997E-2</v>
      </c>
      <c r="F138" s="7">
        <v>4.3790000000000003E-2</v>
      </c>
      <c r="G138" s="7">
        <v>2.699E-2</v>
      </c>
      <c r="H138" s="7">
        <v>3.6549999999999999E-2</v>
      </c>
      <c r="I138" s="12"/>
      <c r="J138" s="3"/>
    </row>
    <row r="139" spans="1:10" x14ac:dyDescent="0.25">
      <c r="A139" s="3"/>
      <c r="B139" s="3">
        <v>129</v>
      </c>
      <c r="C139" s="6">
        <v>3.7190000000000001E-2</v>
      </c>
      <c r="D139" s="7">
        <v>4.0960000000000003E-2</v>
      </c>
      <c r="E139" s="7">
        <v>3.8420000000000003E-2</v>
      </c>
      <c r="F139" s="7">
        <v>4.3770000000000003E-2</v>
      </c>
      <c r="G139" s="7">
        <v>2.7019999999999999E-2</v>
      </c>
      <c r="H139" s="7">
        <v>3.6580000000000001E-2</v>
      </c>
      <c r="I139" s="12"/>
      <c r="J139" s="3"/>
    </row>
    <row r="140" spans="1:10" x14ac:dyDescent="0.25">
      <c r="A140" s="3"/>
      <c r="B140" s="8">
        <v>130</v>
      </c>
      <c r="C140" s="9">
        <v>3.7220000000000003E-2</v>
      </c>
      <c r="D140" s="10">
        <v>4.0980000000000003E-2</v>
      </c>
      <c r="E140" s="10">
        <v>3.8440000000000002E-2</v>
      </c>
      <c r="F140" s="10">
        <v>4.3740000000000001E-2</v>
      </c>
      <c r="G140" s="10">
        <v>2.7050000000000001E-2</v>
      </c>
      <c r="H140" s="10">
        <v>3.6609999999999997E-2</v>
      </c>
      <c r="I140" s="12"/>
      <c r="J140" s="3"/>
    </row>
    <row r="141" spans="1:10" x14ac:dyDescent="0.25">
      <c r="A141" s="3"/>
      <c r="B141" s="3">
        <v>131</v>
      </c>
      <c r="C141" s="6">
        <v>3.7240000000000002E-2</v>
      </c>
      <c r="D141" s="7">
        <v>4.1000000000000002E-2</v>
      </c>
      <c r="E141" s="7">
        <v>3.8449999999999998E-2</v>
      </c>
      <c r="F141" s="7">
        <v>4.3720000000000002E-2</v>
      </c>
      <c r="G141" s="7">
        <v>2.707E-2</v>
      </c>
      <c r="H141" s="7">
        <v>3.6639999999999999E-2</v>
      </c>
      <c r="I141" s="12"/>
      <c r="J141" s="3"/>
    </row>
    <row r="142" spans="1:10" x14ac:dyDescent="0.25">
      <c r="A142" s="3"/>
      <c r="B142" s="3">
        <v>132</v>
      </c>
      <c r="C142" s="6">
        <v>3.7269999999999998E-2</v>
      </c>
      <c r="D142" s="7">
        <v>4.1009999999999998E-2</v>
      </c>
      <c r="E142" s="7">
        <v>3.8469999999999997E-2</v>
      </c>
      <c r="F142" s="7">
        <v>4.369E-2</v>
      </c>
      <c r="G142" s="7">
        <v>2.7099999999999999E-2</v>
      </c>
      <c r="H142" s="7">
        <v>3.6670000000000001E-2</v>
      </c>
      <c r="I142" s="12"/>
      <c r="J142" s="3"/>
    </row>
    <row r="143" spans="1:10" x14ac:dyDescent="0.25">
      <c r="A143" s="3"/>
      <c r="B143" s="3">
        <v>133</v>
      </c>
      <c r="C143" s="6">
        <v>3.7289999999999997E-2</v>
      </c>
      <c r="D143" s="7">
        <v>4.1029999999999997E-2</v>
      </c>
      <c r="E143" s="7">
        <v>3.848E-2</v>
      </c>
      <c r="F143" s="7">
        <v>4.367E-2</v>
      </c>
      <c r="G143" s="7">
        <v>2.7130000000000001E-2</v>
      </c>
      <c r="H143" s="7">
        <v>3.6700000000000003E-2</v>
      </c>
      <c r="I143" s="12"/>
      <c r="J143" s="3"/>
    </row>
    <row r="144" spans="1:10" x14ac:dyDescent="0.25">
      <c r="A144" s="3"/>
      <c r="B144" s="3">
        <v>134</v>
      </c>
      <c r="C144" s="6">
        <v>3.7319999999999999E-2</v>
      </c>
      <c r="D144" s="7">
        <v>4.1050000000000003E-2</v>
      </c>
      <c r="E144" s="7">
        <v>3.85E-2</v>
      </c>
      <c r="F144" s="7">
        <v>4.3650000000000001E-2</v>
      </c>
      <c r="G144" s="7">
        <v>2.7150000000000001E-2</v>
      </c>
      <c r="H144" s="7">
        <v>3.6729999999999999E-2</v>
      </c>
      <c r="I144" s="12"/>
      <c r="J144" s="3"/>
    </row>
    <row r="145" spans="1:10" x14ac:dyDescent="0.25">
      <c r="A145" s="3"/>
      <c r="B145" s="8">
        <v>135</v>
      </c>
      <c r="C145" s="9">
        <v>3.7339999999999998E-2</v>
      </c>
      <c r="D145" s="10">
        <v>4.1070000000000002E-2</v>
      </c>
      <c r="E145" s="10">
        <v>3.8510000000000003E-2</v>
      </c>
      <c r="F145" s="10">
        <v>4.3619999999999999E-2</v>
      </c>
      <c r="G145" s="10">
        <v>2.7179999999999999E-2</v>
      </c>
      <c r="H145" s="10">
        <v>3.6760000000000001E-2</v>
      </c>
      <c r="I145" s="12"/>
      <c r="J145" s="3"/>
    </row>
    <row r="146" spans="1:10" x14ac:dyDescent="0.25">
      <c r="A146" s="3"/>
      <c r="B146" s="3">
        <v>136</v>
      </c>
      <c r="C146" s="6">
        <v>3.7359999999999997E-2</v>
      </c>
      <c r="D146" s="7">
        <v>4.1090000000000002E-2</v>
      </c>
      <c r="E146" s="7">
        <v>3.8530000000000002E-2</v>
      </c>
      <c r="F146" s="7">
        <v>4.36E-2</v>
      </c>
      <c r="G146" s="7">
        <v>2.7199999999999998E-2</v>
      </c>
      <c r="H146" s="7">
        <v>3.6790000000000003E-2</v>
      </c>
      <c r="I146" s="12"/>
      <c r="J146" s="3"/>
    </row>
    <row r="147" spans="1:10" x14ac:dyDescent="0.25">
      <c r="A147" s="3"/>
      <c r="B147" s="3">
        <v>137</v>
      </c>
      <c r="C147" s="6">
        <v>3.7379999999999997E-2</v>
      </c>
      <c r="D147" s="7">
        <v>4.1110000000000001E-2</v>
      </c>
      <c r="E147" s="7">
        <v>3.8539999999999998E-2</v>
      </c>
      <c r="F147" s="7">
        <v>4.3580000000000001E-2</v>
      </c>
      <c r="G147" s="7">
        <v>2.7220000000000001E-2</v>
      </c>
      <c r="H147" s="7">
        <v>3.6810000000000002E-2</v>
      </c>
      <c r="I147" s="12"/>
      <c r="J147" s="3"/>
    </row>
    <row r="148" spans="1:10" x14ac:dyDescent="0.25">
      <c r="A148" s="3"/>
      <c r="B148" s="3">
        <v>138</v>
      </c>
      <c r="C148" s="6">
        <v>3.7409999999999999E-2</v>
      </c>
      <c r="D148" s="7">
        <v>4.1119999999999997E-2</v>
      </c>
      <c r="E148" s="7">
        <v>3.8559999999999997E-2</v>
      </c>
      <c r="F148" s="7">
        <v>4.3549999999999998E-2</v>
      </c>
      <c r="G148" s="7">
        <v>2.725E-2</v>
      </c>
      <c r="H148" s="7">
        <v>3.6839999999999998E-2</v>
      </c>
      <c r="I148" s="12"/>
      <c r="J148" s="3"/>
    </row>
    <row r="149" spans="1:10" x14ac:dyDescent="0.25">
      <c r="A149" s="3"/>
      <c r="B149" s="3">
        <v>139</v>
      </c>
      <c r="C149" s="6">
        <v>3.7429999999999998E-2</v>
      </c>
      <c r="D149" s="7">
        <v>4.1140000000000003E-2</v>
      </c>
      <c r="E149" s="7">
        <v>3.857E-2</v>
      </c>
      <c r="F149" s="7">
        <v>4.3529999999999999E-2</v>
      </c>
      <c r="G149" s="7">
        <v>2.7269999999999999E-2</v>
      </c>
      <c r="H149" s="7">
        <v>3.687E-2</v>
      </c>
      <c r="I149" s="12"/>
      <c r="J149" s="3"/>
    </row>
    <row r="150" spans="1:10" x14ac:dyDescent="0.25">
      <c r="A150" s="3"/>
      <c r="B150" s="8">
        <v>140</v>
      </c>
      <c r="C150" s="9">
        <v>3.7449999999999997E-2</v>
      </c>
      <c r="D150" s="10">
        <v>4.1160000000000002E-2</v>
      </c>
      <c r="E150" s="10">
        <v>3.8580000000000003E-2</v>
      </c>
      <c r="F150" s="10">
        <v>4.351E-2</v>
      </c>
      <c r="G150" s="10">
        <v>2.7289999999999998E-2</v>
      </c>
      <c r="H150" s="10">
        <v>3.6889999999999999E-2</v>
      </c>
      <c r="I150" s="12"/>
      <c r="J150" s="3"/>
    </row>
    <row r="151" spans="1:10" x14ac:dyDescent="0.25">
      <c r="A151" s="3"/>
      <c r="B151" s="3">
        <v>141</v>
      </c>
      <c r="C151" s="6">
        <v>3.7470000000000003E-2</v>
      </c>
      <c r="D151" s="7">
        <v>4.1169999999999998E-2</v>
      </c>
      <c r="E151" s="7">
        <v>3.8600000000000002E-2</v>
      </c>
      <c r="F151" s="7">
        <v>4.3490000000000001E-2</v>
      </c>
      <c r="G151" s="7">
        <v>2.7320000000000001E-2</v>
      </c>
      <c r="H151" s="7">
        <v>3.6920000000000001E-2</v>
      </c>
      <c r="I151" s="12"/>
      <c r="J151" s="3"/>
    </row>
    <row r="152" spans="1:10" x14ac:dyDescent="0.25">
      <c r="A152" s="3"/>
      <c r="B152" s="3">
        <v>142</v>
      </c>
      <c r="C152" s="6">
        <v>3.7490000000000002E-2</v>
      </c>
      <c r="D152" s="7">
        <v>4.1189999999999997E-2</v>
      </c>
      <c r="E152" s="7">
        <v>3.8609999999999998E-2</v>
      </c>
      <c r="F152" s="7">
        <v>4.3470000000000002E-2</v>
      </c>
      <c r="G152" s="7">
        <v>2.734E-2</v>
      </c>
      <c r="H152" s="7">
        <v>3.6940000000000001E-2</v>
      </c>
      <c r="I152" s="12"/>
      <c r="J152" s="3"/>
    </row>
    <row r="153" spans="1:10" x14ac:dyDescent="0.25">
      <c r="A153" s="3"/>
      <c r="B153" s="3">
        <v>143</v>
      </c>
      <c r="C153" s="6">
        <v>3.7519999999999998E-2</v>
      </c>
      <c r="D153" s="7">
        <v>4.1209999999999997E-2</v>
      </c>
      <c r="E153" s="7">
        <v>3.8620000000000002E-2</v>
      </c>
      <c r="F153" s="7">
        <v>4.3450000000000003E-2</v>
      </c>
      <c r="G153" s="7">
        <v>2.7359999999999999E-2</v>
      </c>
      <c r="H153" s="7">
        <v>3.6970000000000003E-2</v>
      </c>
      <c r="I153" s="12"/>
      <c r="J153" s="3"/>
    </row>
    <row r="154" spans="1:10" x14ac:dyDescent="0.25">
      <c r="A154" s="3"/>
      <c r="B154" s="3">
        <v>144</v>
      </c>
      <c r="C154" s="6">
        <v>3.7539999999999997E-2</v>
      </c>
      <c r="D154" s="7">
        <v>4.122E-2</v>
      </c>
      <c r="E154" s="7">
        <v>3.8640000000000001E-2</v>
      </c>
      <c r="F154" s="7">
        <v>4.3430000000000003E-2</v>
      </c>
      <c r="G154" s="7">
        <v>2.7380000000000002E-2</v>
      </c>
      <c r="H154" s="7">
        <v>3.6990000000000002E-2</v>
      </c>
      <c r="I154" s="12"/>
      <c r="J154" s="3"/>
    </row>
    <row r="155" spans="1:10" x14ac:dyDescent="0.25">
      <c r="A155" s="3"/>
      <c r="B155" s="8">
        <v>145</v>
      </c>
      <c r="C155" s="9">
        <v>3.7560000000000003E-2</v>
      </c>
      <c r="D155" s="10">
        <v>4.1239999999999999E-2</v>
      </c>
      <c r="E155" s="10">
        <v>3.8649999999999997E-2</v>
      </c>
      <c r="F155" s="10">
        <v>4.3409999999999997E-2</v>
      </c>
      <c r="G155" s="10">
        <v>2.741E-2</v>
      </c>
      <c r="H155" s="10">
        <v>3.7019999999999997E-2</v>
      </c>
      <c r="I155" s="12"/>
      <c r="J155" s="3"/>
    </row>
    <row r="156" spans="1:10" x14ac:dyDescent="0.25">
      <c r="A156" s="3"/>
      <c r="B156" s="3">
        <v>146</v>
      </c>
      <c r="C156" s="6">
        <v>3.7580000000000002E-2</v>
      </c>
      <c r="D156" s="7">
        <v>4.1250000000000002E-2</v>
      </c>
      <c r="E156" s="7">
        <v>3.866E-2</v>
      </c>
      <c r="F156" s="7">
        <v>4.3389999999999998E-2</v>
      </c>
      <c r="G156" s="7">
        <v>2.743E-2</v>
      </c>
      <c r="H156" s="7">
        <v>3.7039999999999997E-2</v>
      </c>
      <c r="I156" s="12"/>
      <c r="J156" s="3"/>
    </row>
    <row r="157" spans="1:10" x14ac:dyDescent="0.25">
      <c r="A157" s="3"/>
      <c r="B157" s="3">
        <v>147</v>
      </c>
      <c r="C157" s="6">
        <v>3.7600000000000001E-2</v>
      </c>
      <c r="D157" s="7">
        <v>4.1270000000000001E-2</v>
      </c>
      <c r="E157" s="7">
        <v>3.8670000000000003E-2</v>
      </c>
      <c r="F157" s="7">
        <v>4.3369999999999999E-2</v>
      </c>
      <c r="G157" s="7">
        <v>2.7449999999999999E-2</v>
      </c>
      <c r="H157" s="7">
        <v>3.7060000000000003E-2</v>
      </c>
      <c r="I157" s="12"/>
      <c r="J157" s="3"/>
    </row>
    <row r="158" spans="1:10" x14ac:dyDescent="0.25">
      <c r="A158" s="3"/>
      <c r="B158" s="3">
        <v>148</v>
      </c>
      <c r="C158" s="6">
        <v>3.7620000000000001E-2</v>
      </c>
      <c r="D158" s="7">
        <v>4.1279999999999997E-2</v>
      </c>
      <c r="E158" s="7">
        <v>3.8690000000000002E-2</v>
      </c>
      <c r="F158" s="7">
        <v>4.335E-2</v>
      </c>
      <c r="G158" s="7">
        <v>2.7470000000000001E-2</v>
      </c>
      <c r="H158" s="7">
        <v>3.7089999999999998E-2</v>
      </c>
      <c r="I158" s="12"/>
      <c r="J158" s="3"/>
    </row>
    <row r="159" spans="1:10" x14ac:dyDescent="0.25">
      <c r="A159" s="3"/>
      <c r="B159" s="3">
        <v>149</v>
      </c>
      <c r="C159" s="6">
        <v>3.764E-2</v>
      </c>
      <c r="D159" s="7">
        <v>4.1300000000000003E-2</v>
      </c>
      <c r="E159" s="7">
        <v>3.8699999999999998E-2</v>
      </c>
      <c r="F159" s="7">
        <v>4.333E-2</v>
      </c>
      <c r="G159" s="7">
        <v>2.7490000000000001E-2</v>
      </c>
      <c r="H159" s="7">
        <v>3.7109999999999997E-2</v>
      </c>
      <c r="I159" s="12"/>
      <c r="J159" s="3"/>
    </row>
    <row r="160" spans="1:10" x14ac:dyDescent="0.25">
      <c r="A160" s="3"/>
      <c r="B160" s="8">
        <v>150</v>
      </c>
      <c r="C160" s="9">
        <v>3.7650000000000003E-2</v>
      </c>
      <c r="D160" s="10">
        <v>4.1309999999999999E-2</v>
      </c>
      <c r="E160" s="10">
        <v>3.8710000000000001E-2</v>
      </c>
      <c r="F160" s="10">
        <v>4.3310000000000001E-2</v>
      </c>
      <c r="G160" s="10">
        <v>2.751E-2</v>
      </c>
      <c r="H160" s="10">
        <v>3.7130000000000003E-2</v>
      </c>
      <c r="I160" s="12"/>
      <c r="J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E201"/>
  <sheetViews>
    <sheetView zoomScale="80" zoomScaleNormal="80" workbookViewId="0">
      <selection activeCell="L6" sqref="L6:M6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8" width="15.7109375" customWidth="1"/>
    <col min="9" max="10" width="5.5703125" customWidth="1"/>
    <col min="11" max="57" width="0" hidden="1" customWidth="1"/>
    <col min="58" max="16384" width="8.85546875" hidden="1"/>
  </cols>
  <sheetData>
    <row r="1" spans="1:10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30" x14ac:dyDescent="0.25">
      <c r="A2" s="4"/>
      <c r="B2" s="56" t="s">
        <v>27</v>
      </c>
      <c r="C2" s="5" t="s">
        <v>5</v>
      </c>
      <c r="D2" s="5" t="s">
        <v>6</v>
      </c>
      <c r="E2" s="5" t="s">
        <v>0</v>
      </c>
      <c r="F2" s="5" t="s">
        <v>7</v>
      </c>
      <c r="G2" s="5" t="s">
        <v>8</v>
      </c>
      <c r="H2" s="5" t="s">
        <v>12</v>
      </c>
      <c r="I2" s="4"/>
      <c r="J2" s="4"/>
    </row>
    <row r="3" spans="1:10" s="1" customFormat="1" ht="45" x14ac:dyDescent="0.25">
      <c r="A3" s="4"/>
      <c r="B3" s="4"/>
      <c r="C3" s="2" t="s">
        <v>35</v>
      </c>
      <c r="D3" s="2" t="s">
        <v>36</v>
      </c>
      <c r="E3" s="2" t="s">
        <v>37</v>
      </c>
      <c r="F3" s="2" t="s">
        <v>38</v>
      </c>
      <c r="G3" s="2" t="s">
        <v>39</v>
      </c>
      <c r="H3" s="2" t="s">
        <v>40</v>
      </c>
      <c r="I3" s="4"/>
      <c r="J3" s="4"/>
    </row>
    <row r="4" spans="1:10" s="16" customFormat="1" ht="11.25" x14ac:dyDescent="0.2">
      <c r="A4" s="14"/>
      <c r="B4" s="15" t="s">
        <v>1</v>
      </c>
      <c r="C4" s="17">
        <v>1</v>
      </c>
      <c r="D4" s="17">
        <v>1</v>
      </c>
      <c r="E4" s="17">
        <v>1</v>
      </c>
      <c r="F4" s="17">
        <v>0</v>
      </c>
      <c r="G4" s="17">
        <v>1</v>
      </c>
      <c r="H4" s="17">
        <v>2</v>
      </c>
      <c r="I4" s="14"/>
      <c r="J4" s="14"/>
    </row>
    <row r="5" spans="1:10" s="16" customFormat="1" ht="11.25" x14ac:dyDescent="0.2">
      <c r="A5" s="14"/>
      <c r="B5" s="15" t="s">
        <v>2</v>
      </c>
      <c r="C5" s="17">
        <v>10</v>
      </c>
      <c r="D5" s="17">
        <v>10</v>
      </c>
      <c r="E5" s="17">
        <v>10</v>
      </c>
      <c r="F5" s="17">
        <v>15</v>
      </c>
      <c r="G5" s="17">
        <v>10</v>
      </c>
      <c r="H5" s="17">
        <v>30</v>
      </c>
      <c r="I5" s="14"/>
      <c r="J5" s="14"/>
    </row>
    <row r="6" spans="1:10" s="16" customFormat="1" ht="11.25" x14ac:dyDescent="0.2">
      <c r="A6" s="14"/>
      <c r="B6" s="15" t="s">
        <v>3</v>
      </c>
      <c r="C6" s="17">
        <v>50</v>
      </c>
      <c r="D6" s="17">
        <v>50</v>
      </c>
      <c r="E6" s="17">
        <v>50</v>
      </c>
      <c r="F6" s="17">
        <v>45</v>
      </c>
      <c r="G6" s="17">
        <v>50</v>
      </c>
      <c r="H6" s="17">
        <v>40</v>
      </c>
      <c r="I6" s="14"/>
      <c r="J6" s="14"/>
    </row>
    <row r="7" spans="1:10" s="16" customFormat="1" ht="11.25" x14ac:dyDescent="0.2">
      <c r="A7" s="14"/>
      <c r="B7" s="15" t="s">
        <v>4</v>
      </c>
      <c r="C7" s="17">
        <v>4.05</v>
      </c>
      <c r="D7" s="17">
        <v>4.3499999999999996</v>
      </c>
      <c r="E7" s="17">
        <v>4.05</v>
      </c>
      <c r="F7" s="17">
        <v>4.05</v>
      </c>
      <c r="G7" s="17">
        <v>3.05</v>
      </c>
      <c r="H7" s="17">
        <v>4.05</v>
      </c>
      <c r="I7" s="14"/>
      <c r="J7" s="14"/>
    </row>
    <row r="8" spans="1:10" s="16" customFormat="1" ht="11.25" x14ac:dyDescent="0.2">
      <c r="A8" s="14"/>
      <c r="B8" s="15" t="s">
        <v>13</v>
      </c>
      <c r="C8" s="17">
        <v>0.100878</v>
      </c>
      <c r="D8" s="17">
        <v>8.2901000000000002E-2</v>
      </c>
      <c r="E8" s="17">
        <v>8.6716000000000015E-2</v>
      </c>
      <c r="F8" s="17">
        <v>0.126997</v>
      </c>
      <c r="G8" s="17">
        <v>9.9145000000000011E-2</v>
      </c>
      <c r="H8" s="17">
        <v>0.100948</v>
      </c>
      <c r="I8" s="14"/>
      <c r="J8" s="14"/>
    </row>
    <row r="9" spans="1:10" s="16" customFormat="1" ht="11.25" x14ac:dyDescent="0.2">
      <c r="A9" s="14"/>
      <c r="B9" s="15" t="s">
        <v>14</v>
      </c>
      <c r="C9" s="17">
        <v>10</v>
      </c>
      <c r="D9" s="17">
        <v>10</v>
      </c>
      <c r="E9" s="17">
        <v>10</v>
      </c>
      <c r="F9" s="17">
        <v>10</v>
      </c>
      <c r="G9" s="17">
        <v>10</v>
      </c>
      <c r="H9" s="17">
        <v>18</v>
      </c>
      <c r="I9" s="14"/>
      <c r="J9" s="14"/>
    </row>
    <row r="10" spans="1:10" s="16" customFormat="1" ht="11.25" x14ac:dyDescent="0.2">
      <c r="A10" s="14"/>
      <c r="B10" s="15" t="s">
        <v>15</v>
      </c>
      <c r="C10" s="49">
        <v>17</v>
      </c>
      <c r="D10" s="49">
        <v>34</v>
      </c>
      <c r="E10" s="49">
        <v>11</v>
      </c>
      <c r="F10" s="49">
        <v>5</v>
      </c>
      <c r="G10" s="49">
        <v>4</v>
      </c>
      <c r="H10" s="49">
        <v>56.000000000000007</v>
      </c>
      <c r="I10" s="14"/>
      <c r="J10" s="14"/>
    </row>
    <row r="11" spans="1:10" x14ac:dyDescent="0.25">
      <c r="A11" s="3"/>
      <c r="B11" s="3">
        <v>1</v>
      </c>
      <c r="C11" s="6">
        <v>2.1309999999999999E-2</v>
      </c>
      <c r="D11" s="7">
        <v>6.9800000000000001E-3</v>
      </c>
      <c r="E11" s="7">
        <v>1.7600000000000001E-2</v>
      </c>
      <c r="F11" s="7">
        <v>3.4340000000000002E-2</v>
      </c>
      <c r="G11" s="7">
        <v>-7.0499999999999998E-3</v>
      </c>
      <c r="H11" s="7">
        <v>3.1530000000000002E-2</v>
      </c>
      <c r="I11" s="12"/>
      <c r="J11" s="3"/>
    </row>
    <row r="12" spans="1:10" x14ac:dyDescent="0.25">
      <c r="A12" s="3"/>
      <c r="B12" s="3">
        <v>2</v>
      </c>
      <c r="C12" s="6">
        <v>2.0799999999999999E-2</v>
      </c>
      <c r="D12" s="7">
        <v>1.162E-2</v>
      </c>
      <c r="E12" s="7">
        <v>1.831E-2</v>
      </c>
      <c r="F12" s="7">
        <v>3.7659999999999999E-2</v>
      </c>
      <c r="G12" s="7">
        <v>-6.3E-3</v>
      </c>
      <c r="H12" s="7">
        <v>3.0509999999999999E-2</v>
      </c>
      <c r="I12" s="12"/>
      <c r="J12" s="3"/>
    </row>
    <row r="13" spans="1:10" x14ac:dyDescent="0.25">
      <c r="A13" s="3"/>
      <c r="B13" s="3">
        <v>3</v>
      </c>
      <c r="C13" s="6">
        <v>2.0070000000000001E-2</v>
      </c>
      <c r="D13" s="7">
        <v>1.4250000000000001E-2</v>
      </c>
      <c r="E13" s="7">
        <v>1.9359999999999999E-2</v>
      </c>
      <c r="F13" s="7">
        <v>3.9940000000000003E-2</v>
      </c>
      <c r="G13" s="7">
        <v>-5.3400000000000001E-3</v>
      </c>
      <c r="H13" s="7">
        <v>2.9819999999999999E-2</v>
      </c>
      <c r="I13" s="12"/>
      <c r="J13" s="3"/>
    </row>
    <row r="14" spans="1:10" x14ac:dyDescent="0.25">
      <c r="A14" s="3"/>
      <c r="B14" s="3">
        <v>4</v>
      </c>
      <c r="C14" s="6">
        <v>1.9369999999999998E-2</v>
      </c>
      <c r="D14" s="7">
        <v>1.6250000000000001E-2</v>
      </c>
      <c r="E14" s="7">
        <v>2.0449999999999999E-2</v>
      </c>
      <c r="F14" s="7">
        <v>4.1680000000000002E-2</v>
      </c>
      <c r="G14" s="7">
        <v>-4.2700000000000004E-3</v>
      </c>
      <c r="H14" s="7">
        <v>2.9600000000000001E-2</v>
      </c>
      <c r="I14" s="12"/>
      <c r="J14" s="3"/>
    </row>
    <row r="15" spans="1:10" x14ac:dyDescent="0.25">
      <c r="A15" s="11"/>
      <c r="B15" s="8">
        <v>5</v>
      </c>
      <c r="C15" s="9">
        <v>1.8780000000000002E-2</v>
      </c>
      <c r="D15" s="10">
        <v>1.8069999999999999E-2</v>
      </c>
      <c r="E15" s="10">
        <v>2.146E-2</v>
      </c>
      <c r="F15" s="10">
        <v>4.2950000000000002E-2</v>
      </c>
      <c r="G15" s="10">
        <v>-3.14E-3</v>
      </c>
      <c r="H15" s="10">
        <v>2.962E-2</v>
      </c>
      <c r="I15" s="12"/>
      <c r="J15" s="3"/>
    </row>
    <row r="16" spans="1:10" x14ac:dyDescent="0.25">
      <c r="A16" s="3"/>
      <c r="B16" s="3">
        <v>6</v>
      </c>
      <c r="C16" s="6">
        <v>1.831E-2</v>
      </c>
      <c r="D16" s="7">
        <v>1.9779999999999999E-2</v>
      </c>
      <c r="E16" s="7">
        <v>2.2360000000000001E-2</v>
      </c>
      <c r="F16" s="7">
        <v>4.3990000000000001E-2</v>
      </c>
      <c r="G16" s="7">
        <v>-1.98E-3</v>
      </c>
      <c r="H16" s="7">
        <v>2.9870000000000001E-2</v>
      </c>
      <c r="I16" s="12"/>
      <c r="J16" s="3"/>
    </row>
    <row r="17" spans="1:10" x14ac:dyDescent="0.25">
      <c r="A17" s="3"/>
      <c r="B17" s="3">
        <v>7</v>
      </c>
      <c r="C17" s="6">
        <v>1.8010000000000002E-2</v>
      </c>
      <c r="D17" s="7">
        <v>2.1350000000000001E-2</v>
      </c>
      <c r="E17" s="7">
        <v>2.3189999999999999E-2</v>
      </c>
      <c r="F17" s="7">
        <v>4.4979999999999999E-2</v>
      </c>
      <c r="G17" s="7">
        <v>-8.0999999999999996E-4</v>
      </c>
      <c r="H17" s="7">
        <v>3.0210000000000001E-2</v>
      </c>
      <c r="I17" s="12"/>
      <c r="J17" s="3"/>
    </row>
    <row r="18" spans="1:10" x14ac:dyDescent="0.25">
      <c r="A18" s="3"/>
      <c r="B18" s="3">
        <v>8</v>
      </c>
      <c r="C18" s="6">
        <v>1.789E-2</v>
      </c>
      <c r="D18" s="7">
        <v>2.2790000000000001E-2</v>
      </c>
      <c r="E18" s="7">
        <v>2.3949999999999999E-2</v>
      </c>
      <c r="F18" s="7">
        <v>4.5999999999999999E-2</v>
      </c>
      <c r="G18" s="7">
        <v>3.3E-4</v>
      </c>
      <c r="H18" s="7">
        <v>3.0519999999999999E-2</v>
      </c>
      <c r="I18" s="12"/>
      <c r="J18" s="3"/>
    </row>
    <row r="19" spans="1:10" x14ac:dyDescent="0.25">
      <c r="A19" s="3"/>
      <c r="B19" s="3">
        <v>9</v>
      </c>
      <c r="C19" s="6">
        <v>1.797E-2</v>
      </c>
      <c r="D19" s="7">
        <v>2.409E-2</v>
      </c>
      <c r="E19" s="7">
        <v>2.4660000000000001E-2</v>
      </c>
      <c r="F19" s="7">
        <v>4.7160000000000001E-2</v>
      </c>
      <c r="G19" s="7">
        <v>1.4599999999999999E-3</v>
      </c>
      <c r="H19" s="7">
        <v>3.0859999999999999E-2</v>
      </c>
      <c r="I19" s="12"/>
      <c r="J19" s="3"/>
    </row>
    <row r="20" spans="1:10" x14ac:dyDescent="0.25">
      <c r="A20" s="3"/>
      <c r="B20" s="8">
        <v>10</v>
      </c>
      <c r="C20" s="9">
        <v>1.822E-2</v>
      </c>
      <c r="D20" s="10">
        <v>2.5270000000000001E-2</v>
      </c>
      <c r="E20" s="10">
        <v>2.5329999999999998E-2</v>
      </c>
      <c r="F20" s="10">
        <v>4.8430000000000001E-2</v>
      </c>
      <c r="G20" s="10">
        <v>2.5600000000000002E-3</v>
      </c>
      <c r="H20" s="10">
        <v>3.1109999999999999E-2</v>
      </c>
      <c r="I20" s="12"/>
      <c r="J20" s="3"/>
    </row>
    <row r="21" spans="1:10" x14ac:dyDescent="0.25">
      <c r="A21" s="3"/>
      <c r="B21" s="3">
        <v>11</v>
      </c>
      <c r="C21" s="6">
        <v>1.8630000000000001E-2</v>
      </c>
      <c r="D21" s="7">
        <v>2.631E-2</v>
      </c>
      <c r="E21" s="7">
        <v>2.596E-2</v>
      </c>
      <c r="F21" s="7">
        <v>4.981E-2</v>
      </c>
      <c r="G21" s="7">
        <v>3.64E-3</v>
      </c>
      <c r="H21" s="7">
        <v>3.1359999999999999E-2</v>
      </c>
      <c r="I21" s="12"/>
      <c r="J21" s="3"/>
    </row>
    <row r="22" spans="1:10" x14ac:dyDescent="0.25">
      <c r="A22" s="3"/>
      <c r="B22" s="3">
        <v>12</v>
      </c>
      <c r="C22" s="6">
        <v>1.9130000000000001E-2</v>
      </c>
      <c r="D22" s="7">
        <v>2.7220000000000001E-2</v>
      </c>
      <c r="E22" s="7">
        <v>2.6540000000000001E-2</v>
      </c>
      <c r="F22" s="7">
        <v>5.1180000000000003E-2</v>
      </c>
      <c r="G22" s="7">
        <v>4.6800000000000001E-3</v>
      </c>
      <c r="H22" s="7">
        <v>3.1609999999999999E-2</v>
      </c>
      <c r="I22" s="12"/>
      <c r="J22" s="3"/>
    </row>
    <row r="23" spans="1:10" x14ac:dyDescent="0.25">
      <c r="A23" s="3"/>
      <c r="B23" s="3">
        <v>13</v>
      </c>
      <c r="C23" s="6">
        <v>1.968E-2</v>
      </c>
      <c r="D23" s="7">
        <v>2.8029999999999999E-2</v>
      </c>
      <c r="E23" s="7">
        <v>2.708E-2</v>
      </c>
      <c r="F23" s="7">
        <v>5.2470000000000003E-2</v>
      </c>
      <c r="G23" s="7">
        <v>5.6800000000000002E-3</v>
      </c>
      <c r="H23" s="7">
        <v>3.1829999999999997E-2</v>
      </c>
      <c r="I23" s="12"/>
      <c r="J23" s="3"/>
    </row>
    <row r="24" spans="1:10" x14ac:dyDescent="0.25">
      <c r="A24" s="3"/>
      <c r="B24" s="3">
        <v>14</v>
      </c>
      <c r="C24" s="6">
        <v>2.027E-2</v>
      </c>
      <c r="D24" s="7">
        <v>2.8760000000000001E-2</v>
      </c>
      <c r="E24" s="7">
        <v>2.76E-2</v>
      </c>
      <c r="F24" s="7">
        <v>5.3609999999999998E-2</v>
      </c>
      <c r="G24" s="7">
        <v>6.6299999999999996E-3</v>
      </c>
      <c r="H24" s="7">
        <v>3.2030000000000003E-2</v>
      </c>
      <c r="I24" s="12"/>
      <c r="J24" s="3"/>
    </row>
    <row r="25" spans="1:10" x14ac:dyDescent="0.25">
      <c r="A25" s="3"/>
      <c r="B25" s="8">
        <v>15</v>
      </c>
      <c r="C25" s="9">
        <v>2.086E-2</v>
      </c>
      <c r="D25" s="10">
        <v>2.9420000000000002E-2</v>
      </c>
      <c r="E25" s="10">
        <v>2.8070000000000001E-2</v>
      </c>
      <c r="F25" s="10">
        <v>5.4519999999999999E-2</v>
      </c>
      <c r="G25" s="10">
        <v>7.5300000000000002E-3</v>
      </c>
      <c r="H25" s="10">
        <v>3.2190000000000003E-2</v>
      </c>
      <c r="I25" s="12"/>
      <c r="J25" s="3"/>
    </row>
    <row r="26" spans="1:10" x14ac:dyDescent="0.25">
      <c r="A26" s="3"/>
      <c r="B26" s="3">
        <v>16</v>
      </c>
      <c r="C26" s="6">
        <v>2.145E-2</v>
      </c>
      <c r="D26" s="7">
        <v>3.0020000000000002E-2</v>
      </c>
      <c r="E26" s="7">
        <v>2.852E-2</v>
      </c>
      <c r="F26" s="7">
        <v>5.5169999999999997E-2</v>
      </c>
      <c r="G26" s="7">
        <v>8.3800000000000003E-3</v>
      </c>
      <c r="H26" s="7">
        <v>3.2309999999999998E-2</v>
      </c>
      <c r="I26" s="12"/>
      <c r="J26" s="3"/>
    </row>
    <row r="27" spans="1:10" x14ac:dyDescent="0.25">
      <c r="A27" s="3"/>
      <c r="B27" s="3">
        <v>17</v>
      </c>
      <c r="C27" s="6">
        <v>2.2040000000000001E-2</v>
      </c>
      <c r="D27" s="7">
        <v>3.058E-2</v>
      </c>
      <c r="E27" s="7">
        <v>2.895E-2</v>
      </c>
      <c r="F27" s="7">
        <v>5.5599999999999997E-2</v>
      </c>
      <c r="G27" s="7">
        <v>9.1900000000000003E-3</v>
      </c>
      <c r="H27" s="7">
        <v>3.2410000000000001E-2</v>
      </c>
      <c r="I27" s="12"/>
      <c r="J27" s="3"/>
    </row>
    <row r="28" spans="1:10" x14ac:dyDescent="0.25">
      <c r="A28" s="3"/>
      <c r="B28" s="3">
        <v>18</v>
      </c>
      <c r="C28" s="6">
        <v>2.2610000000000002E-2</v>
      </c>
      <c r="D28" s="7">
        <v>3.109E-2</v>
      </c>
      <c r="E28" s="7">
        <v>2.9350000000000001E-2</v>
      </c>
      <c r="F28" s="7">
        <v>5.586E-2</v>
      </c>
      <c r="G28" s="7">
        <v>9.9600000000000001E-3</v>
      </c>
      <c r="H28" s="7">
        <v>3.2480000000000002E-2</v>
      </c>
      <c r="I28" s="12"/>
      <c r="J28" s="3"/>
    </row>
    <row r="29" spans="1:10" x14ac:dyDescent="0.25">
      <c r="A29" s="3"/>
      <c r="B29" s="3">
        <v>19</v>
      </c>
      <c r="C29" s="6">
        <v>2.317E-2</v>
      </c>
      <c r="D29" s="7">
        <v>3.1559999999999998E-2</v>
      </c>
      <c r="E29" s="7">
        <v>2.972E-2</v>
      </c>
      <c r="F29" s="7">
        <v>5.5980000000000002E-2</v>
      </c>
      <c r="G29" s="7">
        <v>1.068E-2</v>
      </c>
      <c r="H29" s="7">
        <v>3.2539999999999999E-2</v>
      </c>
      <c r="I29" s="12"/>
      <c r="J29" s="3"/>
    </row>
    <row r="30" spans="1:10" x14ac:dyDescent="0.25">
      <c r="A30" s="3"/>
      <c r="B30" s="8">
        <v>20</v>
      </c>
      <c r="C30" s="9">
        <v>2.3699999999999999E-2</v>
      </c>
      <c r="D30" s="10">
        <v>3.2000000000000001E-2</v>
      </c>
      <c r="E30" s="10">
        <v>3.0079999999999999E-2</v>
      </c>
      <c r="F30" s="10">
        <v>5.6000000000000001E-2</v>
      </c>
      <c r="G30" s="10">
        <v>1.137E-2</v>
      </c>
      <c r="H30" s="10">
        <v>3.2579999999999998E-2</v>
      </c>
      <c r="I30" s="12"/>
      <c r="J30" s="3"/>
    </row>
    <row r="31" spans="1:10" x14ac:dyDescent="0.25">
      <c r="A31" s="3"/>
      <c r="B31" s="3">
        <v>21</v>
      </c>
      <c r="C31" s="6">
        <v>2.4219999999999998E-2</v>
      </c>
      <c r="D31" s="7">
        <v>3.2410000000000001E-2</v>
      </c>
      <c r="E31" s="7">
        <v>3.0419999999999999E-2</v>
      </c>
      <c r="F31" s="7">
        <v>5.5939999999999997E-2</v>
      </c>
      <c r="G31" s="7">
        <v>1.201E-2</v>
      </c>
      <c r="H31" s="7">
        <v>3.2599999999999997E-2</v>
      </c>
      <c r="I31" s="12"/>
      <c r="J31" s="3"/>
    </row>
    <row r="32" spans="1:10" x14ac:dyDescent="0.25">
      <c r="A32" s="3"/>
      <c r="B32" s="3">
        <v>22</v>
      </c>
      <c r="C32" s="6">
        <v>2.4719999999999999E-2</v>
      </c>
      <c r="D32" s="7">
        <v>3.2800000000000003E-2</v>
      </c>
      <c r="E32" s="7">
        <v>3.074E-2</v>
      </c>
      <c r="F32" s="7">
        <v>5.5809999999999998E-2</v>
      </c>
      <c r="G32" s="7">
        <v>1.2630000000000001E-2</v>
      </c>
      <c r="H32" s="7">
        <v>3.2620000000000003E-2</v>
      </c>
      <c r="I32" s="12"/>
      <c r="J32" s="3"/>
    </row>
    <row r="33" spans="1:10" x14ac:dyDescent="0.25">
      <c r="A33" s="3"/>
      <c r="B33" s="3">
        <v>23</v>
      </c>
      <c r="C33" s="6">
        <v>2.5190000000000001E-2</v>
      </c>
      <c r="D33" s="7">
        <v>3.3160000000000002E-2</v>
      </c>
      <c r="E33" s="7">
        <v>3.1040000000000002E-2</v>
      </c>
      <c r="F33" s="7">
        <v>5.5629999999999999E-2</v>
      </c>
      <c r="G33" s="7">
        <v>1.321E-2</v>
      </c>
      <c r="H33" s="7">
        <v>3.2620000000000003E-2</v>
      </c>
      <c r="I33" s="12"/>
      <c r="J33" s="3"/>
    </row>
    <row r="34" spans="1:10" x14ac:dyDescent="0.25">
      <c r="A34" s="3"/>
      <c r="B34" s="3">
        <v>24</v>
      </c>
      <c r="C34" s="6">
        <v>2.5649999999999999E-2</v>
      </c>
      <c r="D34" s="7">
        <v>3.3500000000000002E-2</v>
      </c>
      <c r="E34" s="7">
        <v>3.1329999999999997E-2</v>
      </c>
      <c r="F34" s="7">
        <v>5.5419999999999997E-2</v>
      </c>
      <c r="G34" s="7">
        <v>1.376E-2</v>
      </c>
      <c r="H34" s="7">
        <v>3.2599999999999997E-2</v>
      </c>
      <c r="I34" s="12"/>
      <c r="J34" s="3"/>
    </row>
    <row r="35" spans="1:10" x14ac:dyDescent="0.25">
      <c r="A35" s="3"/>
      <c r="B35" s="8">
        <v>25</v>
      </c>
      <c r="C35" s="9">
        <v>2.6089999999999999E-2</v>
      </c>
      <c r="D35" s="10">
        <v>3.381E-2</v>
      </c>
      <c r="E35" s="10">
        <v>3.1600000000000003E-2</v>
      </c>
      <c r="F35" s="10">
        <v>5.5169999999999997E-2</v>
      </c>
      <c r="G35" s="10">
        <v>1.4279999999999999E-2</v>
      </c>
      <c r="H35" s="10">
        <v>3.2570000000000002E-2</v>
      </c>
      <c r="I35" s="12"/>
      <c r="J35" s="3"/>
    </row>
    <row r="36" spans="1:10" x14ac:dyDescent="0.25">
      <c r="A36" s="3"/>
      <c r="B36" s="3">
        <v>26</v>
      </c>
      <c r="C36" s="6">
        <v>2.6499999999999999E-2</v>
      </c>
      <c r="D36" s="7">
        <v>3.4110000000000001E-2</v>
      </c>
      <c r="E36" s="7">
        <v>3.1859999999999999E-2</v>
      </c>
      <c r="F36" s="7">
        <v>5.491E-2</v>
      </c>
      <c r="G36" s="7">
        <v>1.478E-2</v>
      </c>
      <c r="H36" s="7">
        <v>3.2530000000000003E-2</v>
      </c>
      <c r="I36" s="12"/>
      <c r="J36" s="3"/>
    </row>
    <row r="37" spans="1:10" x14ac:dyDescent="0.25">
      <c r="A37" s="3"/>
      <c r="B37" s="3">
        <v>27</v>
      </c>
      <c r="C37" s="6">
        <v>2.69E-2</v>
      </c>
      <c r="D37" s="7">
        <v>3.44E-2</v>
      </c>
      <c r="E37" s="7">
        <v>3.211E-2</v>
      </c>
      <c r="F37" s="7">
        <v>5.4629999999999998E-2</v>
      </c>
      <c r="G37" s="7">
        <v>1.525E-2</v>
      </c>
      <c r="H37" s="7">
        <v>3.2489999999999998E-2</v>
      </c>
      <c r="I37" s="12"/>
      <c r="J37" s="3"/>
    </row>
    <row r="38" spans="1:10" x14ac:dyDescent="0.25">
      <c r="A38" s="3"/>
      <c r="B38" s="3">
        <v>28</v>
      </c>
      <c r="C38" s="6">
        <v>2.7289999999999998E-2</v>
      </c>
      <c r="D38" s="7">
        <v>3.4669999999999999E-2</v>
      </c>
      <c r="E38" s="7">
        <v>3.2349999999999997E-2</v>
      </c>
      <c r="F38" s="7">
        <v>5.4350000000000002E-2</v>
      </c>
      <c r="G38" s="7">
        <v>1.5699999999999999E-2</v>
      </c>
      <c r="H38" s="7">
        <v>3.2469999999999999E-2</v>
      </c>
      <c r="I38" s="12"/>
      <c r="J38" s="3"/>
    </row>
    <row r="39" spans="1:10" x14ac:dyDescent="0.25">
      <c r="A39" s="3"/>
      <c r="B39" s="3">
        <v>29</v>
      </c>
      <c r="C39" s="6">
        <v>2.7650000000000001E-2</v>
      </c>
      <c r="D39" s="7">
        <v>3.492E-2</v>
      </c>
      <c r="E39" s="7">
        <v>3.2570000000000002E-2</v>
      </c>
      <c r="F39" s="7">
        <v>5.4059999999999997E-2</v>
      </c>
      <c r="G39" s="7">
        <v>1.6119999999999999E-2</v>
      </c>
      <c r="H39" s="7">
        <v>3.2480000000000002E-2</v>
      </c>
      <c r="I39" s="12"/>
      <c r="J39" s="3"/>
    </row>
    <row r="40" spans="1:10" x14ac:dyDescent="0.25">
      <c r="A40" s="3"/>
      <c r="B40" s="8">
        <v>30</v>
      </c>
      <c r="C40" s="9">
        <v>2.8000000000000001E-2</v>
      </c>
      <c r="D40" s="10">
        <v>3.5159999999999997E-2</v>
      </c>
      <c r="E40" s="10">
        <v>3.2779999999999997E-2</v>
      </c>
      <c r="F40" s="10">
        <v>5.3769999999999998E-2</v>
      </c>
      <c r="G40" s="10">
        <v>1.653E-2</v>
      </c>
      <c r="H40" s="10">
        <v>3.2530000000000003E-2</v>
      </c>
      <c r="I40" s="12"/>
      <c r="J40" s="3"/>
    </row>
    <row r="41" spans="1:10" x14ac:dyDescent="0.25">
      <c r="A41" s="3"/>
      <c r="B41" s="3">
        <v>31</v>
      </c>
      <c r="C41" s="6">
        <v>2.8340000000000001E-2</v>
      </c>
      <c r="D41" s="7">
        <v>3.5389999999999998E-2</v>
      </c>
      <c r="E41" s="7">
        <v>3.2989999999999998E-2</v>
      </c>
      <c r="F41" s="7">
        <v>5.348E-2</v>
      </c>
      <c r="G41" s="7">
        <v>1.6910000000000001E-2</v>
      </c>
      <c r="H41" s="7">
        <v>3.2590000000000001E-2</v>
      </c>
      <c r="I41" s="12"/>
      <c r="J41" s="3"/>
    </row>
    <row r="42" spans="1:10" x14ac:dyDescent="0.25">
      <c r="A42" s="3"/>
      <c r="B42" s="3">
        <v>32</v>
      </c>
      <c r="C42" s="6">
        <v>2.8660000000000001E-2</v>
      </c>
      <c r="D42" s="7">
        <v>3.5610000000000003E-2</v>
      </c>
      <c r="E42" s="7">
        <v>3.3180000000000001E-2</v>
      </c>
      <c r="F42" s="7">
        <v>5.3190000000000001E-2</v>
      </c>
      <c r="G42" s="7">
        <v>1.728E-2</v>
      </c>
      <c r="H42" s="7">
        <v>3.2669999999999998E-2</v>
      </c>
      <c r="I42" s="12"/>
      <c r="J42" s="3"/>
    </row>
    <row r="43" spans="1:10" x14ac:dyDescent="0.25">
      <c r="A43" s="3"/>
      <c r="B43" s="3">
        <v>33</v>
      </c>
      <c r="C43" s="6">
        <v>2.896E-2</v>
      </c>
      <c r="D43" s="7">
        <v>3.5810000000000002E-2</v>
      </c>
      <c r="E43" s="7">
        <v>3.3369999999999997E-2</v>
      </c>
      <c r="F43" s="7">
        <v>5.2900000000000003E-2</v>
      </c>
      <c r="G43" s="7">
        <v>1.763E-2</v>
      </c>
      <c r="H43" s="7">
        <v>3.2770000000000001E-2</v>
      </c>
      <c r="I43" s="12"/>
      <c r="J43" s="3"/>
    </row>
    <row r="44" spans="1:10" x14ac:dyDescent="0.25">
      <c r="A44" s="3"/>
      <c r="B44" s="3">
        <v>34</v>
      </c>
      <c r="C44" s="6">
        <v>2.9260000000000001E-2</v>
      </c>
      <c r="D44" s="7">
        <v>3.601E-2</v>
      </c>
      <c r="E44" s="7">
        <v>3.3550000000000003E-2</v>
      </c>
      <c r="F44" s="7">
        <v>5.262E-2</v>
      </c>
      <c r="G44" s="7">
        <v>1.796E-2</v>
      </c>
      <c r="H44" s="7">
        <v>3.2870000000000003E-2</v>
      </c>
      <c r="I44" s="12"/>
      <c r="J44" s="3"/>
    </row>
    <row r="45" spans="1:10" x14ac:dyDescent="0.25">
      <c r="A45" s="3"/>
      <c r="B45" s="8">
        <v>35</v>
      </c>
      <c r="C45" s="9">
        <v>2.954E-2</v>
      </c>
      <c r="D45" s="10">
        <v>3.6200000000000003E-2</v>
      </c>
      <c r="E45" s="10">
        <v>3.372E-2</v>
      </c>
      <c r="F45" s="10">
        <v>5.2350000000000001E-2</v>
      </c>
      <c r="G45" s="10">
        <v>1.8280000000000001E-2</v>
      </c>
      <c r="H45" s="10">
        <v>3.2969999999999999E-2</v>
      </c>
      <c r="I45" s="12"/>
      <c r="J45" s="3"/>
    </row>
    <row r="46" spans="1:10" x14ac:dyDescent="0.25">
      <c r="A46" s="3"/>
      <c r="B46" s="3">
        <v>36</v>
      </c>
      <c r="C46" s="6">
        <v>2.981E-2</v>
      </c>
      <c r="D46" s="7">
        <v>3.6380000000000003E-2</v>
      </c>
      <c r="E46" s="7">
        <v>3.388E-2</v>
      </c>
      <c r="F46" s="7">
        <v>5.2080000000000001E-2</v>
      </c>
      <c r="G46" s="7">
        <v>1.8589999999999999E-2</v>
      </c>
      <c r="H46" s="7">
        <v>3.3090000000000001E-2</v>
      </c>
      <c r="I46" s="12"/>
      <c r="J46" s="3"/>
    </row>
    <row r="47" spans="1:10" x14ac:dyDescent="0.25">
      <c r="A47" s="3"/>
      <c r="B47" s="3">
        <v>37</v>
      </c>
      <c r="C47" s="6">
        <v>3.006E-2</v>
      </c>
      <c r="D47" s="7">
        <v>3.6549999999999999E-2</v>
      </c>
      <c r="E47" s="7">
        <v>3.4040000000000001E-2</v>
      </c>
      <c r="F47" s="7">
        <v>5.1819999999999998E-2</v>
      </c>
      <c r="G47" s="7">
        <v>1.8880000000000001E-2</v>
      </c>
      <c r="H47" s="7">
        <v>3.32E-2</v>
      </c>
      <c r="I47" s="12"/>
      <c r="J47" s="3"/>
    </row>
    <row r="48" spans="1:10" x14ac:dyDescent="0.25">
      <c r="A48" s="3"/>
      <c r="B48" s="3">
        <v>38</v>
      </c>
      <c r="C48" s="6">
        <v>3.031E-2</v>
      </c>
      <c r="D48" s="7">
        <v>3.6720000000000003E-2</v>
      </c>
      <c r="E48" s="7">
        <v>3.4189999999999998E-2</v>
      </c>
      <c r="F48" s="7">
        <v>5.1569999999999998E-2</v>
      </c>
      <c r="G48" s="7">
        <v>1.916E-2</v>
      </c>
      <c r="H48" s="7">
        <v>3.3320000000000002E-2</v>
      </c>
      <c r="I48" s="12"/>
      <c r="J48" s="3"/>
    </row>
    <row r="49" spans="1:10" x14ac:dyDescent="0.25">
      <c r="A49" s="3"/>
      <c r="B49" s="3">
        <v>39</v>
      </c>
      <c r="C49" s="6">
        <v>3.0550000000000001E-2</v>
      </c>
      <c r="D49" s="7">
        <v>3.687E-2</v>
      </c>
      <c r="E49" s="7">
        <v>3.4329999999999999E-2</v>
      </c>
      <c r="F49" s="7">
        <v>5.1330000000000001E-2</v>
      </c>
      <c r="G49" s="7">
        <v>1.9429999999999999E-2</v>
      </c>
      <c r="H49" s="7">
        <v>3.3439999999999998E-2</v>
      </c>
      <c r="I49" s="12"/>
      <c r="J49" s="3"/>
    </row>
    <row r="50" spans="1:10" x14ac:dyDescent="0.25">
      <c r="A50" s="3"/>
      <c r="B50" s="8">
        <v>40</v>
      </c>
      <c r="C50" s="9">
        <v>3.0769999999999999E-2</v>
      </c>
      <c r="D50" s="10">
        <v>3.703E-2</v>
      </c>
      <c r="E50" s="10">
        <v>3.4470000000000001E-2</v>
      </c>
      <c r="F50" s="10">
        <v>5.1090000000000003E-2</v>
      </c>
      <c r="G50" s="10">
        <v>1.968E-2</v>
      </c>
      <c r="H50" s="10">
        <v>3.3550000000000003E-2</v>
      </c>
      <c r="I50" s="12"/>
      <c r="J50" s="3"/>
    </row>
    <row r="51" spans="1:10" x14ac:dyDescent="0.25">
      <c r="A51" s="3"/>
      <c r="B51" s="3">
        <v>41</v>
      </c>
      <c r="C51" s="6">
        <v>3.099E-2</v>
      </c>
      <c r="D51" s="7">
        <v>3.7170000000000002E-2</v>
      </c>
      <c r="E51" s="7">
        <v>3.4610000000000002E-2</v>
      </c>
      <c r="F51" s="7">
        <v>5.0860000000000002E-2</v>
      </c>
      <c r="G51" s="7">
        <v>1.993E-2</v>
      </c>
      <c r="H51" s="7">
        <v>3.3669999999999999E-2</v>
      </c>
      <c r="I51" s="12"/>
      <c r="J51" s="3"/>
    </row>
    <row r="52" spans="1:10" x14ac:dyDescent="0.25">
      <c r="A52" s="3"/>
      <c r="B52" s="3">
        <v>42</v>
      </c>
      <c r="C52" s="6">
        <v>3.1199999999999999E-2</v>
      </c>
      <c r="D52" s="7">
        <v>3.7310000000000003E-2</v>
      </c>
      <c r="E52" s="7">
        <v>3.4729999999999997E-2</v>
      </c>
      <c r="F52" s="7">
        <v>5.0639999999999998E-2</v>
      </c>
      <c r="G52" s="7">
        <v>2.0160000000000001E-2</v>
      </c>
      <c r="H52" s="7">
        <v>3.3790000000000001E-2</v>
      </c>
      <c r="I52" s="12"/>
      <c r="J52" s="3"/>
    </row>
    <row r="53" spans="1:10" x14ac:dyDescent="0.25">
      <c r="A53" s="3"/>
      <c r="B53" s="3">
        <v>43</v>
      </c>
      <c r="C53" s="6">
        <v>3.1399999999999997E-2</v>
      </c>
      <c r="D53" s="7">
        <v>3.7440000000000001E-2</v>
      </c>
      <c r="E53" s="7">
        <v>3.4860000000000002E-2</v>
      </c>
      <c r="F53" s="7">
        <v>5.0430000000000003E-2</v>
      </c>
      <c r="G53" s="7">
        <v>2.0389999999999998E-2</v>
      </c>
      <c r="H53" s="7">
        <v>3.3910000000000003E-2</v>
      </c>
      <c r="I53" s="12"/>
      <c r="J53" s="3"/>
    </row>
    <row r="54" spans="1:10" x14ac:dyDescent="0.25">
      <c r="A54" s="3"/>
      <c r="B54" s="3">
        <v>44</v>
      </c>
      <c r="C54" s="6">
        <v>3.1600000000000003E-2</v>
      </c>
      <c r="D54" s="7">
        <v>3.7569999999999999E-2</v>
      </c>
      <c r="E54" s="7">
        <v>3.4970000000000001E-2</v>
      </c>
      <c r="F54" s="7">
        <v>5.0220000000000001E-2</v>
      </c>
      <c r="G54" s="7">
        <v>2.06E-2</v>
      </c>
      <c r="H54" s="7">
        <v>3.4020000000000002E-2</v>
      </c>
      <c r="I54" s="12"/>
      <c r="J54" s="3"/>
    </row>
    <row r="55" spans="1:10" x14ac:dyDescent="0.25">
      <c r="A55" s="3"/>
      <c r="B55" s="8">
        <v>45</v>
      </c>
      <c r="C55" s="9">
        <v>3.1780000000000003E-2</v>
      </c>
      <c r="D55" s="10">
        <v>3.7690000000000001E-2</v>
      </c>
      <c r="E55" s="10">
        <v>3.5090000000000003E-2</v>
      </c>
      <c r="F55" s="10">
        <v>5.0020000000000002E-2</v>
      </c>
      <c r="G55" s="10">
        <v>2.0809999999999999E-2</v>
      </c>
      <c r="H55" s="10">
        <v>3.4130000000000001E-2</v>
      </c>
      <c r="I55" s="12"/>
      <c r="J55" s="3"/>
    </row>
    <row r="56" spans="1:10" x14ac:dyDescent="0.25">
      <c r="A56" s="3"/>
      <c r="B56" s="3">
        <v>46</v>
      </c>
      <c r="C56" s="6">
        <v>3.1960000000000002E-2</v>
      </c>
      <c r="D56" s="7">
        <v>3.7810000000000003E-2</v>
      </c>
      <c r="E56" s="7">
        <v>3.5200000000000002E-2</v>
      </c>
      <c r="F56" s="7">
        <v>4.9820000000000003E-2</v>
      </c>
      <c r="G56" s="7">
        <v>2.1010000000000001E-2</v>
      </c>
      <c r="H56" s="7">
        <v>3.4250000000000003E-2</v>
      </c>
      <c r="I56" s="12"/>
      <c r="J56" s="3"/>
    </row>
    <row r="57" spans="1:10" x14ac:dyDescent="0.25">
      <c r="A57" s="3"/>
      <c r="B57" s="3">
        <v>47</v>
      </c>
      <c r="C57" s="6">
        <v>3.2129999999999999E-2</v>
      </c>
      <c r="D57" s="7">
        <v>3.7929999999999998E-2</v>
      </c>
      <c r="E57" s="7">
        <v>3.5299999999999998E-2</v>
      </c>
      <c r="F57" s="7">
        <v>4.9639999999999997E-2</v>
      </c>
      <c r="G57" s="7">
        <v>2.121E-2</v>
      </c>
      <c r="H57" s="7">
        <v>3.4349999999999999E-2</v>
      </c>
      <c r="I57" s="12"/>
      <c r="J57" s="3"/>
    </row>
    <row r="58" spans="1:10" x14ac:dyDescent="0.25">
      <c r="A58" s="3"/>
      <c r="B58" s="3">
        <v>48</v>
      </c>
      <c r="C58" s="6">
        <v>3.2300000000000002E-2</v>
      </c>
      <c r="D58" s="7">
        <v>3.8030000000000001E-2</v>
      </c>
      <c r="E58" s="7">
        <v>3.5400000000000001E-2</v>
      </c>
      <c r="F58" s="7">
        <v>4.9459999999999997E-2</v>
      </c>
      <c r="G58" s="7">
        <v>2.1389999999999999E-2</v>
      </c>
      <c r="H58" s="7">
        <v>3.4459999999999998E-2</v>
      </c>
      <c r="I58" s="12"/>
      <c r="J58" s="3"/>
    </row>
    <row r="59" spans="1:10" x14ac:dyDescent="0.25">
      <c r="A59" s="3"/>
      <c r="B59" s="3">
        <v>49</v>
      </c>
      <c r="C59" s="6">
        <v>3.2460000000000003E-2</v>
      </c>
      <c r="D59" s="7">
        <v>3.814E-2</v>
      </c>
      <c r="E59" s="7">
        <v>3.5499999999999997E-2</v>
      </c>
      <c r="F59" s="7">
        <v>4.9279999999999997E-2</v>
      </c>
      <c r="G59" s="7">
        <v>2.1569999999999999E-2</v>
      </c>
      <c r="H59" s="7">
        <v>3.4569999999999997E-2</v>
      </c>
      <c r="I59" s="12"/>
      <c r="J59" s="3"/>
    </row>
    <row r="60" spans="1:10" x14ac:dyDescent="0.25">
      <c r="A60" s="3"/>
      <c r="B60" s="8">
        <v>50</v>
      </c>
      <c r="C60" s="9">
        <v>3.261E-2</v>
      </c>
      <c r="D60" s="10">
        <v>3.8240000000000003E-2</v>
      </c>
      <c r="E60" s="10">
        <v>3.56E-2</v>
      </c>
      <c r="F60" s="10">
        <v>4.9110000000000001E-2</v>
      </c>
      <c r="G60" s="10">
        <v>2.1739999999999999E-2</v>
      </c>
      <c r="H60" s="10">
        <v>3.4669999999999999E-2</v>
      </c>
      <c r="I60" s="12"/>
      <c r="J60" s="3"/>
    </row>
    <row r="61" spans="1:10" x14ac:dyDescent="0.25">
      <c r="A61" s="3"/>
      <c r="B61" s="3">
        <v>51</v>
      </c>
      <c r="C61" s="6">
        <v>3.2759999999999997E-2</v>
      </c>
      <c r="D61" s="7">
        <v>3.8339999999999999E-2</v>
      </c>
      <c r="E61" s="7">
        <v>3.569E-2</v>
      </c>
      <c r="F61" s="7">
        <v>4.895E-2</v>
      </c>
      <c r="G61" s="7">
        <v>2.1909999999999999E-2</v>
      </c>
      <c r="H61" s="7">
        <v>3.4770000000000002E-2</v>
      </c>
      <c r="I61" s="12"/>
      <c r="J61" s="3"/>
    </row>
    <row r="62" spans="1:10" x14ac:dyDescent="0.25">
      <c r="A62" s="3"/>
      <c r="B62" s="3">
        <v>52</v>
      </c>
      <c r="C62" s="6">
        <v>3.2910000000000002E-2</v>
      </c>
      <c r="D62" s="7">
        <v>3.8440000000000002E-2</v>
      </c>
      <c r="E62" s="7">
        <v>3.5779999999999999E-2</v>
      </c>
      <c r="F62" s="7">
        <v>4.879E-2</v>
      </c>
      <c r="G62" s="7">
        <v>2.2069999999999999E-2</v>
      </c>
      <c r="H62" s="7">
        <v>3.4860000000000002E-2</v>
      </c>
      <c r="I62" s="12"/>
      <c r="J62" s="3"/>
    </row>
    <row r="63" spans="1:10" x14ac:dyDescent="0.25">
      <c r="A63" s="3"/>
      <c r="B63" s="3">
        <v>53</v>
      </c>
      <c r="C63" s="6">
        <v>3.304E-2</v>
      </c>
      <c r="D63" s="7">
        <v>3.8530000000000002E-2</v>
      </c>
      <c r="E63" s="7">
        <v>3.5860000000000003E-2</v>
      </c>
      <c r="F63" s="7">
        <v>4.8640000000000003E-2</v>
      </c>
      <c r="G63" s="7">
        <v>2.222E-2</v>
      </c>
      <c r="H63" s="7">
        <v>3.4959999999999998E-2</v>
      </c>
      <c r="I63" s="12"/>
      <c r="J63" s="3"/>
    </row>
    <row r="64" spans="1:10" x14ac:dyDescent="0.25">
      <c r="A64" s="3"/>
      <c r="B64" s="3">
        <v>54</v>
      </c>
      <c r="C64" s="6">
        <v>3.3180000000000001E-2</v>
      </c>
      <c r="D64" s="7">
        <v>3.8620000000000002E-2</v>
      </c>
      <c r="E64" s="7">
        <v>3.594E-2</v>
      </c>
      <c r="F64" s="7">
        <v>4.8500000000000001E-2</v>
      </c>
      <c r="G64" s="7">
        <v>2.2370000000000001E-2</v>
      </c>
      <c r="H64" s="7">
        <v>3.5049999999999998E-2</v>
      </c>
      <c r="I64" s="12"/>
      <c r="J64" s="3"/>
    </row>
    <row r="65" spans="1:10" x14ac:dyDescent="0.25">
      <c r="A65" s="3"/>
      <c r="B65" s="8">
        <v>55</v>
      </c>
      <c r="C65" s="9">
        <v>3.3309999999999999E-2</v>
      </c>
      <c r="D65" s="10">
        <v>3.8699999999999998E-2</v>
      </c>
      <c r="E65" s="10">
        <v>3.6020000000000003E-2</v>
      </c>
      <c r="F65" s="10">
        <v>4.8349999999999997E-2</v>
      </c>
      <c r="G65" s="10">
        <v>2.2519999999999998E-2</v>
      </c>
      <c r="H65" s="10">
        <v>3.5139999999999998E-2</v>
      </c>
      <c r="I65" s="12"/>
      <c r="J65" s="3"/>
    </row>
    <row r="66" spans="1:10" x14ac:dyDescent="0.25">
      <c r="A66" s="3"/>
      <c r="B66" s="3">
        <v>56</v>
      </c>
      <c r="C66" s="6">
        <v>3.3430000000000001E-2</v>
      </c>
      <c r="D66" s="7">
        <v>3.8780000000000002E-2</v>
      </c>
      <c r="E66" s="7">
        <v>3.61E-2</v>
      </c>
      <c r="F66" s="7">
        <v>4.8219999999999999E-2</v>
      </c>
      <c r="G66" s="7">
        <v>2.265E-2</v>
      </c>
      <c r="H66" s="7">
        <v>3.5229999999999997E-2</v>
      </c>
      <c r="I66" s="12"/>
      <c r="J66" s="3"/>
    </row>
    <row r="67" spans="1:10" x14ac:dyDescent="0.25">
      <c r="A67" s="3"/>
      <c r="B67" s="3">
        <v>57</v>
      </c>
      <c r="C67" s="6">
        <v>3.3550000000000003E-2</v>
      </c>
      <c r="D67" s="7">
        <v>3.8859999999999999E-2</v>
      </c>
      <c r="E67" s="7">
        <v>3.6170000000000001E-2</v>
      </c>
      <c r="F67" s="7">
        <v>4.8079999999999998E-2</v>
      </c>
      <c r="G67" s="7">
        <v>2.2790000000000001E-2</v>
      </c>
      <c r="H67" s="7">
        <v>3.5310000000000001E-2</v>
      </c>
      <c r="I67" s="12"/>
      <c r="J67" s="3"/>
    </row>
    <row r="68" spans="1:10" x14ac:dyDescent="0.25">
      <c r="A68" s="3"/>
      <c r="B68" s="3">
        <v>58</v>
      </c>
      <c r="C68" s="6">
        <v>3.3669999999999999E-2</v>
      </c>
      <c r="D68" s="7">
        <v>3.8940000000000002E-2</v>
      </c>
      <c r="E68" s="7">
        <v>3.6249999999999998E-2</v>
      </c>
      <c r="F68" s="7">
        <v>4.795E-2</v>
      </c>
      <c r="G68" s="7">
        <v>2.2919999999999999E-2</v>
      </c>
      <c r="H68" s="7">
        <v>3.5400000000000001E-2</v>
      </c>
      <c r="I68" s="12"/>
      <c r="J68" s="3"/>
    </row>
    <row r="69" spans="1:10" x14ac:dyDescent="0.25">
      <c r="A69" s="3"/>
      <c r="B69" s="3">
        <v>59</v>
      </c>
      <c r="C69" s="6">
        <v>3.3779999999999998E-2</v>
      </c>
      <c r="D69" s="7">
        <v>3.9019999999999999E-2</v>
      </c>
      <c r="E69" s="7">
        <v>3.6319999999999998E-2</v>
      </c>
      <c r="F69" s="7">
        <v>4.7829999999999998E-2</v>
      </c>
      <c r="G69" s="7">
        <v>2.3050000000000001E-2</v>
      </c>
      <c r="H69" s="7">
        <v>3.5479999999999998E-2</v>
      </c>
      <c r="I69" s="12"/>
      <c r="J69" s="3"/>
    </row>
    <row r="70" spans="1:10" x14ac:dyDescent="0.25">
      <c r="A70" s="3"/>
      <c r="B70" s="8">
        <v>60</v>
      </c>
      <c r="C70" s="9">
        <v>3.3890000000000003E-2</v>
      </c>
      <c r="D70" s="10">
        <v>3.909E-2</v>
      </c>
      <c r="E70" s="10">
        <v>3.6380000000000003E-2</v>
      </c>
      <c r="F70" s="10">
        <v>4.7710000000000002E-2</v>
      </c>
      <c r="G70" s="10">
        <v>2.317E-2</v>
      </c>
      <c r="H70" s="10">
        <v>3.5549999999999998E-2</v>
      </c>
      <c r="I70" s="12"/>
      <c r="J70" s="3"/>
    </row>
    <row r="71" spans="1:10" x14ac:dyDescent="0.25">
      <c r="A71" s="3"/>
      <c r="B71" s="3">
        <v>61</v>
      </c>
      <c r="C71" s="6">
        <v>3.4000000000000002E-2</v>
      </c>
      <c r="D71" s="7">
        <v>3.916E-2</v>
      </c>
      <c r="E71" s="7">
        <v>3.6450000000000003E-2</v>
      </c>
      <c r="F71" s="7">
        <v>4.759E-2</v>
      </c>
      <c r="G71" s="7">
        <v>2.3290000000000002E-2</v>
      </c>
      <c r="H71" s="7">
        <v>3.5630000000000002E-2</v>
      </c>
      <c r="I71" s="12"/>
      <c r="J71" s="3"/>
    </row>
    <row r="72" spans="1:10" x14ac:dyDescent="0.25">
      <c r="A72" s="3"/>
      <c r="B72" s="3">
        <v>62</v>
      </c>
      <c r="C72" s="6">
        <v>3.4099999999999998E-2</v>
      </c>
      <c r="D72" s="7">
        <v>3.9230000000000001E-2</v>
      </c>
      <c r="E72" s="7">
        <v>3.6510000000000001E-2</v>
      </c>
      <c r="F72" s="7">
        <v>4.7480000000000001E-2</v>
      </c>
      <c r="G72" s="7">
        <v>2.3400000000000001E-2</v>
      </c>
      <c r="H72" s="7">
        <v>3.5709999999999999E-2</v>
      </c>
      <c r="I72" s="12"/>
      <c r="J72" s="3"/>
    </row>
    <row r="73" spans="1:10" x14ac:dyDescent="0.25">
      <c r="A73" s="3"/>
      <c r="B73" s="3">
        <v>63</v>
      </c>
      <c r="C73" s="6">
        <v>3.4200000000000001E-2</v>
      </c>
      <c r="D73" s="7">
        <v>3.9300000000000002E-2</v>
      </c>
      <c r="E73" s="7">
        <v>3.6580000000000001E-2</v>
      </c>
      <c r="F73" s="7">
        <v>4.7370000000000002E-2</v>
      </c>
      <c r="G73" s="7">
        <v>2.351E-2</v>
      </c>
      <c r="H73" s="7">
        <v>3.5779999999999999E-2</v>
      </c>
      <c r="I73" s="12"/>
      <c r="J73" s="3"/>
    </row>
    <row r="74" spans="1:10" x14ac:dyDescent="0.25">
      <c r="A74" s="3"/>
      <c r="B74" s="3">
        <v>64</v>
      </c>
      <c r="C74" s="6">
        <v>3.4299999999999997E-2</v>
      </c>
      <c r="D74" s="7">
        <v>3.9359999999999999E-2</v>
      </c>
      <c r="E74" s="7">
        <v>3.6639999999999999E-2</v>
      </c>
      <c r="F74" s="7">
        <v>4.7260000000000003E-2</v>
      </c>
      <c r="G74" s="7">
        <v>2.3619999999999999E-2</v>
      </c>
      <c r="H74" s="7">
        <v>3.585E-2</v>
      </c>
      <c r="I74" s="12"/>
      <c r="J74" s="3"/>
    </row>
    <row r="75" spans="1:10" x14ac:dyDescent="0.25">
      <c r="A75" s="3"/>
      <c r="B75" s="8">
        <v>65</v>
      </c>
      <c r="C75" s="9">
        <v>3.4389999999999997E-2</v>
      </c>
      <c r="D75" s="10">
        <v>3.9419999999999997E-2</v>
      </c>
      <c r="E75" s="10">
        <v>3.669E-2</v>
      </c>
      <c r="F75" s="10">
        <v>4.7160000000000001E-2</v>
      </c>
      <c r="G75" s="10">
        <v>2.3720000000000001E-2</v>
      </c>
      <c r="H75" s="10">
        <v>3.5920000000000001E-2</v>
      </c>
      <c r="I75" s="12"/>
      <c r="J75" s="3"/>
    </row>
    <row r="76" spans="1:10" x14ac:dyDescent="0.25">
      <c r="A76" s="3"/>
      <c r="B76" s="3">
        <v>66</v>
      </c>
      <c r="C76" s="6">
        <v>3.449E-2</v>
      </c>
      <c r="D76" s="7">
        <v>3.9480000000000001E-2</v>
      </c>
      <c r="E76" s="7">
        <v>3.6749999999999998E-2</v>
      </c>
      <c r="F76" s="7">
        <v>4.7059999999999998E-2</v>
      </c>
      <c r="G76" s="7">
        <v>2.3820000000000001E-2</v>
      </c>
      <c r="H76" s="7">
        <v>3.5979999999999998E-2</v>
      </c>
      <c r="I76" s="12"/>
      <c r="J76" s="3"/>
    </row>
    <row r="77" spans="1:10" x14ac:dyDescent="0.25">
      <c r="A77" s="3"/>
      <c r="B77" s="3">
        <v>67</v>
      </c>
      <c r="C77" s="6">
        <v>3.4569999999999997E-2</v>
      </c>
      <c r="D77" s="7">
        <v>3.9539999999999999E-2</v>
      </c>
      <c r="E77" s="7">
        <v>3.6810000000000002E-2</v>
      </c>
      <c r="F77" s="7">
        <v>4.6960000000000002E-2</v>
      </c>
      <c r="G77" s="7">
        <v>2.392E-2</v>
      </c>
      <c r="H77" s="7">
        <v>3.6049999999999999E-2</v>
      </c>
      <c r="I77" s="12"/>
      <c r="J77" s="3"/>
    </row>
    <row r="78" spans="1:10" x14ac:dyDescent="0.25">
      <c r="A78" s="3"/>
      <c r="B78" s="3">
        <v>68</v>
      </c>
      <c r="C78" s="6">
        <v>3.4660000000000003E-2</v>
      </c>
      <c r="D78" s="7">
        <v>3.9600000000000003E-2</v>
      </c>
      <c r="E78" s="7">
        <v>3.6859999999999997E-2</v>
      </c>
      <c r="F78" s="7">
        <v>4.6870000000000002E-2</v>
      </c>
      <c r="G78" s="7">
        <v>2.402E-2</v>
      </c>
      <c r="H78" s="7">
        <v>3.6110000000000003E-2</v>
      </c>
      <c r="I78" s="12"/>
      <c r="J78" s="3"/>
    </row>
    <row r="79" spans="1:10" x14ac:dyDescent="0.25">
      <c r="A79" s="3"/>
      <c r="B79" s="3">
        <v>69</v>
      </c>
      <c r="C79" s="6">
        <v>3.474E-2</v>
      </c>
      <c r="D79" s="7">
        <v>3.9649999999999998E-2</v>
      </c>
      <c r="E79" s="7">
        <v>3.6909999999999998E-2</v>
      </c>
      <c r="F79" s="7">
        <v>4.6769999999999999E-2</v>
      </c>
      <c r="G79" s="7">
        <v>2.4109999999999999E-2</v>
      </c>
      <c r="H79" s="7">
        <v>3.6170000000000001E-2</v>
      </c>
      <c r="I79" s="12"/>
      <c r="J79" s="3"/>
    </row>
    <row r="80" spans="1:10" x14ac:dyDescent="0.25">
      <c r="A80" s="3"/>
      <c r="B80" s="8">
        <v>70</v>
      </c>
      <c r="C80" s="9">
        <v>3.483E-2</v>
      </c>
      <c r="D80" s="10">
        <v>3.9710000000000002E-2</v>
      </c>
      <c r="E80" s="10">
        <v>3.696E-2</v>
      </c>
      <c r="F80" s="10">
        <v>4.6679999999999999E-2</v>
      </c>
      <c r="G80" s="10">
        <v>2.4199999999999999E-2</v>
      </c>
      <c r="H80" s="10">
        <v>3.6229999999999998E-2</v>
      </c>
      <c r="I80" s="12"/>
      <c r="J80" s="3"/>
    </row>
    <row r="81" spans="1:10" x14ac:dyDescent="0.25">
      <c r="A81" s="3"/>
      <c r="B81" s="3">
        <v>71</v>
      </c>
      <c r="C81" s="6">
        <v>3.49E-2</v>
      </c>
      <c r="D81" s="7">
        <v>3.9759999999999997E-2</v>
      </c>
      <c r="E81" s="7">
        <v>3.7010000000000001E-2</v>
      </c>
      <c r="F81" s="7">
        <v>4.6600000000000003E-2</v>
      </c>
      <c r="G81" s="7">
        <v>2.4289999999999999E-2</v>
      </c>
      <c r="H81" s="7">
        <v>3.6290000000000003E-2</v>
      </c>
      <c r="I81" s="12"/>
      <c r="J81" s="3"/>
    </row>
    <row r="82" spans="1:10" x14ac:dyDescent="0.25">
      <c r="A82" s="3"/>
      <c r="B82" s="3">
        <v>72</v>
      </c>
      <c r="C82" s="6">
        <v>3.4979999999999997E-2</v>
      </c>
      <c r="D82" s="7">
        <v>3.9809999999999998E-2</v>
      </c>
      <c r="E82" s="7">
        <v>3.7060000000000003E-2</v>
      </c>
      <c r="F82" s="7">
        <v>4.6510000000000003E-2</v>
      </c>
      <c r="G82" s="7">
        <v>2.4379999999999999E-2</v>
      </c>
      <c r="H82" s="7">
        <v>3.635E-2</v>
      </c>
      <c r="I82" s="12"/>
      <c r="J82" s="3"/>
    </row>
    <row r="83" spans="1:10" x14ac:dyDescent="0.25">
      <c r="A83" s="3"/>
      <c r="B83" s="3">
        <v>73</v>
      </c>
      <c r="C83" s="6">
        <v>3.5060000000000001E-2</v>
      </c>
      <c r="D83" s="7">
        <v>3.986E-2</v>
      </c>
      <c r="E83" s="7">
        <v>3.7109999999999997E-2</v>
      </c>
      <c r="F83" s="7">
        <v>4.6429999999999999E-2</v>
      </c>
      <c r="G83" s="7">
        <v>2.4459999999999999E-2</v>
      </c>
      <c r="H83" s="7">
        <v>3.6409999999999998E-2</v>
      </c>
      <c r="I83" s="12"/>
      <c r="J83" s="3"/>
    </row>
    <row r="84" spans="1:10" x14ac:dyDescent="0.25">
      <c r="A84" s="3"/>
      <c r="B84" s="3">
        <v>74</v>
      </c>
      <c r="C84" s="6">
        <v>3.5130000000000002E-2</v>
      </c>
      <c r="D84" s="7">
        <v>3.9910000000000001E-2</v>
      </c>
      <c r="E84" s="7">
        <v>3.7150000000000002E-2</v>
      </c>
      <c r="F84" s="7">
        <v>4.6350000000000002E-2</v>
      </c>
      <c r="G84" s="7">
        <v>2.4539999999999999E-2</v>
      </c>
      <c r="H84" s="7">
        <v>3.6459999999999999E-2</v>
      </c>
      <c r="I84" s="12"/>
      <c r="J84" s="3"/>
    </row>
    <row r="85" spans="1:10" x14ac:dyDescent="0.25">
      <c r="A85" s="3"/>
      <c r="B85" s="8">
        <v>75</v>
      </c>
      <c r="C85" s="9">
        <v>3.5200000000000002E-2</v>
      </c>
      <c r="D85" s="10">
        <v>3.9960000000000002E-2</v>
      </c>
      <c r="E85" s="10">
        <v>3.7190000000000001E-2</v>
      </c>
      <c r="F85" s="10">
        <v>4.6269999999999999E-2</v>
      </c>
      <c r="G85" s="10">
        <v>2.462E-2</v>
      </c>
      <c r="H85" s="10">
        <v>3.6510000000000001E-2</v>
      </c>
      <c r="I85" s="12"/>
      <c r="J85" s="3"/>
    </row>
    <row r="86" spans="1:10" x14ac:dyDescent="0.25">
      <c r="A86" s="3"/>
      <c r="B86" s="3">
        <v>76</v>
      </c>
      <c r="C86" s="6">
        <v>3.5270000000000003E-2</v>
      </c>
      <c r="D86" s="7">
        <v>0.04</v>
      </c>
      <c r="E86" s="7">
        <v>3.7240000000000002E-2</v>
      </c>
      <c r="F86" s="7">
        <v>4.6199999999999998E-2</v>
      </c>
      <c r="G86" s="7">
        <v>2.47E-2</v>
      </c>
      <c r="H86" s="7">
        <v>3.6560000000000002E-2</v>
      </c>
      <c r="I86" s="12"/>
      <c r="J86" s="3"/>
    </row>
    <row r="87" spans="1:10" x14ac:dyDescent="0.25">
      <c r="A87" s="3"/>
      <c r="B87" s="3">
        <v>77</v>
      </c>
      <c r="C87" s="6">
        <v>3.5340000000000003E-2</v>
      </c>
      <c r="D87" s="7">
        <v>4.0050000000000002E-2</v>
      </c>
      <c r="E87" s="7">
        <v>3.7280000000000001E-2</v>
      </c>
      <c r="F87" s="7">
        <v>4.6120000000000001E-2</v>
      </c>
      <c r="G87" s="7">
        <v>2.477E-2</v>
      </c>
      <c r="H87" s="7">
        <v>3.6609999999999997E-2</v>
      </c>
      <c r="I87" s="12"/>
      <c r="J87" s="3"/>
    </row>
    <row r="88" spans="1:10" x14ac:dyDescent="0.25">
      <c r="A88" s="3"/>
      <c r="B88" s="3">
        <v>78</v>
      </c>
      <c r="C88" s="6">
        <v>3.5400000000000001E-2</v>
      </c>
      <c r="D88" s="7">
        <v>4.0090000000000001E-2</v>
      </c>
      <c r="E88" s="7">
        <v>3.7319999999999999E-2</v>
      </c>
      <c r="F88" s="7">
        <v>4.6050000000000001E-2</v>
      </c>
      <c r="G88" s="7">
        <v>2.4840000000000001E-2</v>
      </c>
      <c r="H88" s="7">
        <v>3.6659999999999998E-2</v>
      </c>
      <c r="I88" s="12"/>
      <c r="J88" s="3"/>
    </row>
    <row r="89" spans="1:10" x14ac:dyDescent="0.25">
      <c r="A89" s="3"/>
      <c r="B89" s="3">
        <v>79</v>
      </c>
      <c r="C89" s="6">
        <v>3.5470000000000002E-2</v>
      </c>
      <c r="D89" s="7">
        <v>4.0140000000000002E-2</v>
      </c>
      <c r="E89" s="7">
        <v>3.7359999999999997E-2</v>
      </c>
      <c r="F89" s="7">
        <v>4.598E-2</v>
      </c>
      <c r="G89" s="7">
        <v>2.4920000000000001E-2</v>
      </c>
      <c r="H89" s="7">
        <v>3.671E-2</v>
      </c>
      <c r="I89" s="12"/>
      <c r="J89" s="3"/>
    </row>
    <row r="90" spans="1:10" x14ac:dyDescent="0.25">
      <c r="A90" s="3"/>
      <c r="B90" s="8">
        <v>80</v>
      </c>
      <c r="C90" s="9">
        <v>3.5529999999999999E-2</v>
      </c>
      <c r="D90" s="10">
        <v>4.018E-2</v>
      </c>
      <c r="E90" s="10">
        <v>3.7400000000000003E-2</v>
      </c>
      <c r="F90" s="10">
        <v>4.5909999999999999E-2</v>
      </c>
      <c r="G90" s="10">
        <v>2.4979999999999999E-2</v>
      </c>
      <c r="H90" s="10">
        <v>3.6760000000000001E-2</v>
      </c>
      <c r="I90" s="12"/>
      <c r="J90" s="3"/>
    </row>
    <row r="91" spans="1:10" x14ac:dyDescent="0.25">
      <c r="A91" s="3"/>
      <c r="B91" s="3">
        <v>81</v>
      </c>
      <c r="C91" s="6">
        <v>3.5589999999999997E-2</v>
      </c>
      <c r="D91" s="7">
        <v>4.0219999999999999E-2</v>
      </c>
      <c r="E91" s="7">
        <v>3.7440000000000001E-2</v>
      </c>
      <c r="F91" s="7">
        <v>4.5839999999999999E-2</v>
      </c>
      <c r="G91" s="7">
        <v>2.5049999999999999E-2</v>
      </c>
      <c r="H91" s="7">
        <v>3.6799999999999999E-2</v>
      </c>
      <c r="I91" s="12"/>
      <c r="J91" s="3"/>
    </row>
    <row r="92" spans="1:10" x14ac:dyDescent="0.25">
      <c r="A92" s="3"/>
      <c r="B92" s="3">
        <v>82</v>
      </c>
      <c r="C92" s="6">
        <v>3.5650000000000001E-2</v>
      </c>
      <c r="D92" s="7">
        <v>4.0259999999999997E-2</v>
      </c>
      <c r="E92" s="7">
        <v>3.7470000000000003E-2</v>
      </c>
      <c r="F92" s="7">
        <v>4.5780000000000001E-2</v>
      </c>
      <c r="G92" s="7">
        <v>2.512E-2</v>
      </c>
      <c r="H92" s="7">
        <v>3.6850000000000001E-2</v>
      </c>
      <c r="I92" s="12"/>
      <c r="J92" s="3"/>
    </row>
    <row r="93" spans="1:10" x14ac:dyDescent="0.25">
      <c r="A93" s="3"/>
      <c r="B93" s="3">
        <v>83</v>
      </c>
      <c r="C93" s="6">
        <v>3.5709999999999999E-2</v>
      </c>
      <c r="D93" s="7">
        <v>4.0300000000000002E-2</v>
      </c>
      <c r="E93" s="7">
        <v>3.7510000000000002E-2</v>
      </c>
      <c r="F93" s="7">
        <v>4.5719999999999997E-2</v>
      </c>
      <c r="G93" s="7">
        <v>2.5180000000000001E-2</v>
      </c>
      <c r="H93" s="7">
        <v>3.6889999999999999E-2</v>
      </c>
      <c r="I93" s="12"/>
      <c r="J93" s="3"/>
    </row>
    <row r="94" spans="1:10" x14ac:dyDescent="0.25">
      <c r="A94" s="3"/>
      <c r="B94" s="3">
        <v>84</v>
      </c>
      <c r="C94" s="6">
        <v>3.5770000000000003E-2</v>
      </c>
      <c r="D94" s="7">
        <v>4.0340000000000001E-2</v>
      </c>
      <c r="E94" s="7">
        <v>3.755E-2</v>
      </c>
      <c r="F94" s="7">
        <v>4.5650000000000003E-2</v>
      </c>
      <c r="G94" s="7">
        <v>2.5250000000000002E-2</v>
      </c>
      <c r="H94" s="7">
        <v>3.6929999999999998E-2</v>
      </c>
      <c r="I94" s="12"/>
      <c r="J94" s="3"/>
    </row>
    <row r="95" spans="1:10" x14ac:dyDescent="0.25">
      <c r="A95" s="3"/>
      <c r="B95" s="8">
        <v>85</v>
      </c>
      <c r="C95" s="9">
        <v>3.5819999999999998E-2</v>
      </c>
      <c r="D95" s="10">
        <v>4.0370000000000003E-2</v>
      </c>
      <c r="E95" s="10">
        <v>3.7580000000000002E-2</v>
      </c>
      <c r="F95" s="10">
        <v>4.5589999999999999E-2</v>
      </c>
      <c r="G95" s="10">
        <v>2.5309999999999999E-2</v>
      </c>
      <c r="H95" s="10">
        <v>3.6979999999999999E-2</v>
      </c>
      <c r="I95" s="12"/>
      <c r="J95" s="3"/>
    </row>
    <row r="96" spans="1:10" x14ac:dyDescent="0.25">
      <c r="A96" s="3"/>
      <c r="B96" s="3">
        <v>86</v>
      </c>
      <c r="C96" s="6">
        <v>3.5880000000000002E-2</v>
      </c>
      <c r="D96" s="7">
        <v>4.0410000000000001E-2</v>
      </c>
      <c r="E96" s="7">
        <v>3.7609999999999998E-2</v>
      </c>
      <c r="F96" s="7">
        <v>4.5530000000000001E-2</v>
      </c>
      <c r="G96" s="7">
        <v>2.537E-2</v>
      </c>
      <c r="H96" s="7">
        <v>3.7019999999999997E-2</v>
      </c>
      <c r="I96" s="12"/>
      <c r="J96" s="3"/>
    </row>
    <row r="97" spans="1:10" x14ac:dyDescent="0.25">
      <c r="A97" s="3"/>
      <c r="B97" s="3">
        <v>87</v>
      </c>
      <c r="C97" s="6">
        <v>3.5929999999999997E-2</v>
      </c>
      <c r="D97" s="7">
        <v>4.0439999999999997E-2</v>
      </c>
      <c r="E97" s="7">
        <v>3.7650000000000003E-2</v>
      </c>
      <c r="F97" s="7">
        <v>4.548E-2</v>
      </c>
      <c r="G97" s="7">
        <v>2.5430000000000001E-2</v>
      </c>
      <c r="H97" s="7">
        <v>3.7060000000000003E-2</v>
      </c>
      <c r="I97" s="12"/>
      <c r="J97" s="3"/>
    </row>
    <row r="98" spans="1:10" x14ac:dyDescent="0.25">
      <c r="A98" s="3"/>
      <c r="B98" s="3">
        <v>88</v>
      </c>
      <c r="C98" s="6">
        <v>3.5979999999999998E-2</v>
      </c>
      <c r="D98" s="7">
        <v>4.0480000000000002E-2</v>
      </c>
      <c r="E98" s="7">
        <v>3.7679999999999998E-2</v>
      </c>
      <c r="F98" s="7">
        <v>4.5420000000000002E-2</v>
      </c>
      <c r="G98" s="7">
        <v>2.5479999999999999E-2</v>
      </c>
      <c r="H98" s="7">
        <v>3.7100000000000001E-2</v>
      </c>
      <c r="I98" s="12"/>
      <c r="J98" s="3"/>
    </row>
    <row r="99" spans="1:10" x14ac:dyDescent="0.25">
      <c r="A99" s="3"/>
      <c r="B99" s="3">
        <v>89</v>
      </c>
      <c r="C99" s="6">
        <v>3.603E-2</v>
      </c>
      <c r="D99" s="7">
        <v>4.0509999999999997E-2</v>
      </c>
      <c r="E99" s="7">
        <v>3.771E-2</v>
      </c>
      <c r="F99" s="7">
        <v>4.5359999999999998E-2</v>
      </c>
      <c r="G99" s="7">
        <v>2.554E-2</v>
      </c>
      <c r="H99" s="7">
        <v>3.7130000000000003E-2</v>
      </c>
      <c r="I99" s="12"/>
      <c r="J99" s="3"/>
    </row>
    <row r="100" spans="1:10" x14ac:dyDescent="0.25">
      <c r="A100" s="3"/>
      <c r="B100" s="8">
        <v>90</v>
      </c>
      <c r="C100" s="9">
        <v>3.6080000000000001E-2</v>
      </c>
      <c r="D100" s="10">
        <v>4.0550000000000003E-2</v>
      </c>
      <c r="E100" s="10">
        <v>3.7740000000000003E-2</v>
      </c>
      <c r="F100" s="10">
        <v>4.5310000000000003E-2</v>
      </c>
      <c r="G100" s="10">
        <v>2.5590000000000002E-2</v>
      </c>
      <c r="H100" s="10">
        <v>3.7170000000000002E-2</v>
      </c>
      <c r="I100" s="12"/>
      <c r="J100" s="3"/>
    </row>
    <row r="101" spans="1:10" x14ac:dyDescent="0.25">
      <c r="A101" s="3"/>
      <c r="B101" s="3">
        <v>91</v>
      </c>
      <c r="C101" s="6">
        <v>3.6130000000000002E-2</v>
      </c>
      <c r="D101" s="7">
        <v>4.0579999999999998E-2</v>
      </c>
      <c r="E101" s="7">
        <v>3.7769999999999998E-2</v>
      </c>
      <c r="F101" s="7">
        <v>4.5260000000000002E-2</v>
      </c>
      <c r="G101" s="7">
        <v>2.5649999999999999E-2</v>
      </c>
      <c r="H101" s="7">
        <v>3.721E-2</v>
      </c>
      <c r="I101" s="12"/>
      <c r="J101" s="3"/>
    </row>
    <row r="102" spans="1:10" x14ac:dyDescent="0.25">
      <c r="A102" s="3"/>
      <c r="B102" s="3">
        <v>92</v>
      </c>
      <c r="C102" s="6">
        <v>3.6179999999999997E-2</v>
      </c>
      <c r="D102" s="7">
        <v>4.061E-2</v>
      </c>
      <c r="E102" s="7">
        <v>3.78E-2</v>
      </c>
      <c r="F102" s="7">
        <v>4.5199999999999997E-2</v>
      </c>
      <c r="G102" s="7">
        <v>2.5700000000000001E-2</v>
      </c>
      <c r="H102" s="7">
        <v>3.7240000000000002E-2</v>
      </c>
      <c r="I102" s="12"/>
      <c r="J102" s="3"/>
    </row>
    <row r="103" spans="1:10" x14ac:dyDescent="0.25">
      <c r="A103" s="3"/>
      <c r="B103" s="3">
        <v>93</v>
      </c>
      <c r="C103" s="6">
        <v>3.6220000000000002E-2</v>
      </c>
      <c r="D103" s="7">
        <v>4.0640000000000003E-2</v>
      </c>
      <c r="E103" s="7">
        <v>3.7830000000000003E-2</v>
      </c>
      <c r="F103" s="7">
        <v>4.5150000000000003E-2</v>
      </c>
      <c r="G103" s="7">
        <v>2.5749999999999999E-2</v>
      </c>
      <c r="H103" s="7">
        <v>3.7280000000000001E-2</v>
      </c>
      <c r="I103" s="12"/>
      <c r="J103" s="3"/>
    </row>
    <row r="104" spans="1:10" x14ac:dyDescent="0.25">
      <c r="A104" s="3"/>
      <c r="B104" s="3">
        <v>94</v>
      </c>
      <c r="C104" s="6">
        <v>3.6269999999999997E-2</v>
      </c>
      <c r="D104" s="7">
        <v>4.0669999999999998E-2</v>
      </c>
      <c r="E104" s="7">
        <v>3.7859999999999998E-2</v>
      </c>
      <c r="F104" s="7">
        <v>4.5100000000000001E-2</v>
      </c>
      <c r="G104" s="7">
        <v>2.58E-2</v>
      </c>
      <c r="H104" s="7">
        <v>3.7310000000000003E-2</v>
      </c>
      <c r="I104" s="12"/>
      <c r="J104" s="3"/>
    </row>
    <row r="105" spans="1:10" x14ac:dyDescent="0.25">
      <c r="A105" s="3"/>
      <c r="B105" s="8">
        <v>95</v>
      </c>
      <c r="C105" s="9">
        <v>3.6310000000000002E-2</v>
      </c>
      <c r="D105" s="10">
        <v>4.07E-2</v>
      </c>
      <c r="E105" s="10">
        <v>3.789E-2</v>
      </c>
      <c r="F105" s="10">
        <v>4.5060000000000003E-2</v>
      </c>
      <c r="G105" s="10">
        <v>2.5850000000000001E-2</v>
      </c>
      <c r="H105" s="10">
        <v>3.7350000000000001E-2</v>
      </c>
      <c r="I105" s="12"/>
      <c r="J105" s="3"/>
    </row>
    <row r="106" spans="1:10" x14ac:dyDescent="0.25">
      <c r="A106" s="3"/>
      <c r="B106" s="3">
        <v>96</v>
      </c>
      <c r="C106" s="6">
        <v>3.6360000000000003E-2</v>
      </c>
      <c r="D106" s="7">
        <v>4.0730000000000002E-2</v>
      </c>
      <c r="E106" s="7">
        <v>3.7909999999999999E-2</v>
      </c>
      <c r="F106" s="7">
        <v>4.5010000000000001E-2</v>
      </c>
      <c r="G106" s="7">
        <v>2.5899999999999999E-2</v>
      </c>
      <c r="H106" s="7">
        <v>3.7379999999999997E-2</v>
      </c>
      <c r="I106" s="12"/>
      <c r="J106" s="3"/>
    </row>
    <row r="107" spans="1:10" x14ac:dyDescent="0.25">
      <c r="A107" s="3"/>
      <c r="B107" s="3">
        <v>97</v>
      </c>
      <c r="C107" s="6">
        <v>3.6400000000000002E-2</v>
      </c>
      <c r="D107" s="7">
        <v>4.0759999999999998E-2</v>
      </c>
      <c r="E107" s="7">
        <v>3.7940000000000002E-2</v>
      </c>
      <c r="F107" s="7">
        <v>4.496E-2</v>
      </c>
      <c r="G107" s="7">
        <v>2.5950000000000001E-2</v>
      </c>
      <c r="H107" s="7">
        <v>3.7409999999999999E-2</v>
      </c>
      <c r="I107" s="12"/>
      <c r="J107" s="3"/>
    </row>
    <row r="108" spans="1:10" x14ac:dyDescent="0.25">
      <c r="A108" s="3"/>
      <c r="B108" s="3">
        <v>98</v>
      </c>
      <c r="C108" s="6">
        <v>3.644E-2</v>
      </c>
      <c r="D108" s="7">
        <v>4.079E-2</v>
      </c>
      <c r="E108" s="7">
        <v>3.7969999999999997E-2</v>
      </c>
      <c r="F108" s="7">
        <v>4.4920000000000002E-2</v>
      </c>
      <c r="G108" s="7">
        <v>2.5989999999999999E-2</v>
      </c>
      <c r="H108" s="7">
        <v>3.7440000000000001E-2</v>
      </c>
      <c r="I108" s="12"/>
      <c r="J108" s="3"/>
    </row>
    <row r="109" spans="1:10" x14ac:dyDescent="0.25">
      <c r="A109" s="3"/>
      <c r="B109" s="3">
        <v>99</v>
      </c>
      <c r="C109" s="6">
        <v>3.6479999999999999E-2</v>
      </c>
      <c r="D109" s="7">
        <v>4.0809999999999999E-2</v>
      </c>
      <c r="E109" s="7">
        <v>3.7990000000000003E-2</v>
      </c>
      <c r="F109" s="7">
        <v>4.487E-2</v>
      </c>
      <c r="G109" s="7">
        <v>2.6040000000000001E-2</v>
      </c>
      <c r="H109" s="7">
        <v>3.7470000000000003E-2</v>
      </c>
      <c r="I109" s="12"/>
      <c r="J109" s="3"/>
    </row>
    <row r="110" spans="1:10" x14ac:dyDescent="0.25">
      <c r="A110" s="3"/>
      <c r="B110" s="8">
        <v>100</v>
      </c>
      <c r="C110" s="9">
        <v>3.6519999999999997E-2</v>
      </c>
      <c r="D110" s="10">
        <v>4.0840000000000001E-2</v>
      </c>
      <c r="E110" s="10">
        <v>3.8019999999999998E-2</v>
      </c>
      <c r="F110" s="10">
        <v>4.4830000000000002E-2</v>
      </c>
      <c r="G110" s="10">
        <v>2.6079999999999999E-2</v>
      </c>
      <c r="H110" s="10">
        <v>3.7499999999999999E-2</v>
      </c>
      <c r="I110" s="12"/>
      <c r="J110" s="3"/>
    </row>
    <row r="111" spans="1:10" x14ac:dyDescent="0.25">
      <c r="A111" s="3"/>
      <c r="B111" s="3">
        <v>101</v>
      </c>
      <c r="C111" s="6">
        <v>3.6560000000000002E-2</v>
      </c>
      <c r="D111" s="7">
        <v>4.0869999999999997E-2</v>
      </c>
      <c r="E111" s="7">
        <v>3.8039999999999997E-2</v>
      </c>
      <c r="F111" s="7">
        <v>4.478E-2</v>
      </c>
      <c r="G111" s="7">
        <v>2.613E-2</v>
      </c>
      <c r="H111" s="7">
        <v>3.7530000000000001E-2</v>
      </c>
      <c r="I111" s="12"/>
      <c r="J111" s="3"/>
    </row>
    <row r="112" spans="1:10" x14ac:dyDescent="0.25">
      <c r="A112" s="3"/>
      <c r="B112" s="3">
        <v>102</v>
      </c>
      <c r="C112" s="6">
        <v>3.6600000000000001E-2</v>
      </c>
      <c r="D112" s="7">
        <v>4.0890000000000003E-2</v>
      </c>
      <c r="E112" s="7">
        <v>3.807E-2</v>
      </c>
      <c r="F112" s="7">
        <v>4.4740000000000002E-2</v>
      </c>
      <c r="G112" s="7">
        <v>2.6169999999999999E-2</v>
      </c>
      <c r="H112" s="7">
        <v>3.7560000000000003E-2</v>
      </c>
      <c r="I112" s="12"/>
      <c r="J112" s="3"/>
    </row>
    <row r="113" spans="1:10" x14ac:dyDescent="0.25">
      <c r="A113" s="3"/>
      <c r="B113" s="3">
        <v>103</v>
      </c>
      <c r="C113" s="6">
        <v>3.6639999999999999E-2</v>
      </c>
      <c r="D113" s="7">
        <v>4.0919999999999998E-2</v>
      </c>
      <c r="E113" s="7">
        <v>3.8089999999999999E-2</v>
      </c>
      <c r="F113" s="7">
        <v>4.4699999999999997E-2</v>
      </c>
      <c r="G113" s="7">
        <v>2.6210000000000001E-2</v>
      </c>
      <c r="H113" s="7">
        <v>3.7589999999999998E-2</v>
      </c>
      <c r="I113" s="12"/>
      <c r="J113" s="3"/>
    </row>
    <row r="114" spans="1:10" x14ac:dyDescent="0.25">
      <c r="A114" s="3"/>
      <c r="B114" s="3">
        <v>104</v>
      </c>
      <c r="C114" s="6">
        <v>3.6670000000000001E-2</v>
      </c>
      <c r="D114" s="7">
        <v>4.0939999999999997E-2</v>
      </c>
      <c r="E114" s="7">
        <v>3.8109999999999998E-2</v>
      </c>
      <c r="F114" s="7">
        <v>4.4659999999999998E-2</v>
      </c>
      <c r="G114" s="7">
        <v>2.6249999999999999E-2</v>
      </c>
      <c r="H114" s="7">
        <v>3.7620000000000001E-2</v>
      </c>
      <c r="I114" s="12"/>
      <c r="J114" s="3"/>
    </row>
    <row r="115" spans="1:10" x14ac:dyDescent="0.25">
      <c r="A115" s="3"/>
      <c r="B115" s="8">
        <v>105</v>
      </c>
      <c r="C115" s="9">
        <v>3.671E-2</v>
      </c>
      <c r="D115" s="10">
        <v>4.0969999999999999E-2</v>
      </c>
      <c r="E115" s="10">
        <v>3.814E-2</v>
      </c>
      <c r="F115" s="10">
        <v>4.462E-2</v>
      </c>
      <c r="G115" s="10">
        <v>2.6290000000000001E-2</v>
      </c>
      <c r="H115" s="10">
        <v>3.764E-2</v>
      </c>
      <c r="I115" s="12"/>
      <c r="J115" s="3"/>
    </row>
    <row r="116" spans="1:10" x14ac:dyDescent="0.25">
      <c r="A116" s="3"/>
      <c r="B116" s="3">
        <v>106</v>
      </c>
      <c r="C116" s="6">
        <v>3.6749999999999998E-2</v>
      </c>
      <c r="D116" s="7">
        <v>4.0989999999999999E-2</v>
      </c>
      <c r="E116" s="7">
        <v>3.8159999999999999E-2</v>
      </c>
      <c r="F116" s="7">
        <v>4.4580000000000002E-2</v>
      </c>
      <c r="G116" s="7">
        <v>2.6329999999999999E-2</v>
      </c>
      <c r="H116" s="7">
        <v>3.7670000000000002E-2</v>
      </c>
      <c r="I116" s="12"/>
      <c r="J116" s="3"/>
    </row>
    <row r="117" spans="1:10" x14ac:dyDescent="0.25">
      <c r="A117" s="3"/>
      <c r="B117" s="3">
        <v>107</v>
      </c>
      <c r="C117" s="6">
        <v>3.678E-2</v>
      </c>
      <c r="D117" s="7">
        <v>4.1009999999999998E-2</v>
      </c>
      <c r="E117" s="7">
        <v>3.8179999999999999E-2</v>
      </c>
      <c r="F117" s="7">
        <v>4.4540000000000003E-2</v>
      </c>
      <c r="G117" s="7">
        <v>2.6370000000000001E-2</v>
      </c>
      <c r="H117" s="7">
        <v>3.7699999999999997E-2</v>
      </c>
      <c r="I117" s="12"/>
      <c r="J117" s="3"/>
    </row>
    <row r="118" spans="1:10" x14ac:dyDescent="0.25">
      <c r="A118" s="3"/>
      <c r="B118" s="3">
        <v>108</v>
      </c>
      <c r="C118" s="6">
        <v>3.6819999999999999E-2</v>
      </c>
      <c r="D118" s="7">
        <v>4.104E-2</v>
      </c>
      <c r="E118" s="7">
        <v>3.8199999999999998E-2</v>
      </c>
      <c r="F118" s="7">
        <v>4.4510000000000001E-2</v>
      </c>
      <c r="G118" s="7">
        <v>2.6409999999999999E-2</v>
      </c>
      <c r="H118" s="7">
        <v>3.7719999999999997E-2</v>
      </c>
      <c r="I118" s="12"/>
      <c r="J118" s="3"/>
    </row>
    <row r="119" spans="1:10" x14ac:dyDescent="0.25">
      <c r="A119" s="3"/>
      <c r="B119" s="3">
        <v>109</v>
      </c>
      <c r="C119" s="6">
        <v>3.6850000000000001E-2</v>
      </c>
      <c r="D119" s="7">
        <v>4.1059999999999999E-2</v>
      </c>
      <c r="E119" s="7">
        <v>3.8219999999999997E-2</v>
      </c>
      <c r="F119" s="7">
        <v>4.4470000000000003E-2</v>
      </c>
      <c r="G119" s="7">
        <v>2.6450000000000001E-2</v>
      </c>
      <c r="H119" s="7">
        <v>3.7749999999999999E-2</v>
      </c>
      <c r="I119" s="12"/>
      <c r="J119" s="3"/>
    </row>
    <row r="120" spans="1:10" x14ac:dyDescent="0.25">
      <c r="A120" s="3"/>
      <c r="B120" s="8">
        <v>110</v>
      </c>
      <c r="C120" s="9">
        <v>3.6880000000000003E-2</v>
      </c>
      <c r="D120" s="10">
        <v>4.1079999999999998E-2</v>
      </c>
      <c r="E120" s="10">
        <v>3.8240000000000003E-2</v>
      </c>
      <c r="F120" s="10">
        <v>4.4429999999999997E-2</v>
      </c>
      <c r="G120" s="10">
        <v>2.648E-2</v>
      </c>
      <c r="H120" s="10">
        <v>3.7769999999999998E-2</v>
      </c>
      <c r="I120" s="12"/>
      <c r="J120" s="3"/>
    </row>
    <row r="121" spans="1:10" x14ac:dyDescent="0.25">
      <c r="A121" s="3"/>
      <c r="B121" s="3">
        <v>111</v>
      </c>
      <c r="C121" s="6">
        <v>3.6909999999999998E-2</v>
      </c>
      <c r="D121" s="7">
        <v>4.1099999999999998E-2</v>
      </c>
      <c r="E121" s="7">
        <v>3.8260000000000002E-2</v>
      </c>
      <c r="F121" s="7">
        <v>4.4400000000000002E-2</v>
      </c>
      <c r="G121" s="7">
        <v>2.6519999999999998E-2</v>
      </c>
      <c r="H121" s="7">
        <v>3.78E-2</v>
      </c>
      <c r="I121" s="12"/>
      <c r="J121" s="3"/>
    </row>
    <row r="122" spans="1:10" x14ac:dyDescent="0.25">
      <c r="A122" s="3"/>
      <c r="B122" s="3">
        <v>112</v>
      </c>
      <c r="C122" s="6">
        <v>3.6949999999999997E-2</v>
      </c>
      <c r="D122" s="7">
        <v>4.1119999999999997E-2</v>
      </c>
      <c r="E122" s="7">
        <v>3.8280000000000002E-2</v>
      </c>
      <c r="F122" s="7">
        <v>4.4359999999999997E-2</v>
      </c>
      <c r="G122" s="7">
        <v>2.656E-2</v>
      </c>
      <c r="H122" s="7">
        <v>3.7819999999999999E-2</v>
      </c>
      <c r="I122" s="12"/>
      <c r="J122" s="3"/>
    </row>
    <row r="123" spans="1:10" x14ac:dyDescent="0.25">
      <c r="A123" s="3"/>
      <c r="B123" s="3">
        <v>113</v>
      </c>
      <c r="C123" s="6">
        <v>3.6979999999999999E-2</v>
      </c>
      <c r="D123" s="7">
        <v>4.1149999999999999E-2</v>
      </c>
      <c r="E123" s="7">
        <v>3.8300000000000001E-2</v>
      </c>
      <c r="F123" s="7">
        <v>4.4330000000000001E-2</v>
      </c>
      <c r="G123" s="7">
        <v>2.6589999999999999E-2</v>
      </c>
      <c r="H123" s="7">
        <v>3.7850000000000002E-2</v>
      </c>
      <c r="I123" s="12"/>
      <c r="J123" s="3"/>
    </row>
    <row r="124" spans="1:10" x14ac:dyDescent="0.25">
      <c r="A124" s="3"/>
      <c r="B124" s="3">
        <v>114</v>
      </c>
      <c r="C124" s="6">
        <v>3.7010000000000001E-2</v>
      </c>
      <c r="D124" s="7">
        <v>4.1169999999999998E-2</v>
      </c>
      <c r="E124" s="7">
        <v>3.832E-2</v>
      </c>
      <c r="F124" s="7">
        <v>4.4299999999999999E-2</v>
      </c>
      <c r="G124" s="7">
        <v>2.6630000000000001E-2</v>
      </c>
      <c r="H124" s="7">
        <v>3.7870000000000001E-2</v>
      </c>
      <c r="I124" s="12"/>
      <c r="J124" s="3"/>
    </row>
    <row r="125" spans="1:10" x14ac:dyDescent="0.25">
      <c r="A125" s="3"/>
      <c r="B125" s="8">
        <v>115</v>
      </c>
      <c r="C125" s="9">
        <v>3.7039999999999997E-2</v>
      </c>
      <c r="D125" s="10">
        <v>4.1189999999999997E-2</v>
      </c>
      <c r="E125" s="10">
        <v>3.8339999999999999E-2</v>
      </c>
      <c r="F125" s="10">
        <v>4.4260000000000001E-2</v>
      </c>
      <c r="G125" s="10">
        <v>2.666E-2</v>
      </c>
      <c r="H125" s="10">
        <v>3.789E-2</v>
      </c>
      <c r="I125" s="12"/>
      <c r="J125" s="3"/>
    </row>
    <row r="126" spans="1:10" x14ac:dyDescent="0.25">
      <c r="A126" s="3"/>
      <c r="B126" s="3">
        <v>116</v>
      </c>
      <c r="C126" s="6">
        <v>3.7069999999999999E-2</v>
      </c>
      <c r="D126" s="7">
        <v>4.1209999999999997E-2</v>
      </c>
      <c r="E126" s="7">
        <v>3.8359999999999998E-2</v>
      </c>
      <c r="F126" s="7">
        <v>4.4229999999999998E-2</v>
      </c>
      <c r="G126" s="7">
        <v>2.6689999999999998E-2</v>
      </c>
      <c r="H126" s="7">
        <v>3.7920000000000002E-2</v>
      </c>
      <c r="I126" s="12"/>
      <c r="J126" s="3"/>
    </row>
    <row r="127" spans="1:10" x14ac:dyDescent="0.25">
      <c r="A127" s="3"/>
      <c r="B127" s="3">
        <v>117</v>
      </c>
      <c r="C127" s="6">
        <v>3.7100000000000001E-2</v>
      </c>
      <c r="D127" s="7">
        <v>4.1230000000000003E-2</v>
      </c>
      <c r="E127" s="7">
        <v>3.8379999999999997E-2</v>
      </c>
      <c r="F127" s="7">
        <v>4.4200000000000003E-2</v>
      </c>
      <c r="G127" s="7">
        <v>2.6720000000000001E-2</v>
      </c>
      <c r="H127" s="7">
        <v>3.7940000000000002E-2</v>
      </c>
      <c r="I127" s="12"/>
      <c r="J127" s="3"/>
    </row>
    <row r="128" spans="1:10" x14ac:dyDescent="0.25">
      <c r="A128" s="3"/>
      <c r="B128" s="3">
        <v>118</v>
      </c>
      <c r="C128" s="6">
        <v>3.7130000000000003E-2</v>
      </c>
      <c r="D128" s="7">
        <v>4.1239999999999999E-2</v>
      </c>
      <c r="E128" s="7">
        <v>3.8399999999999997E-2</v>
      </c>
      <c r="F128" s="7">
        <v>4.4170000000000001E-2</v>
      </c>
      <c r="G128" s="7">
        <v>2.6759999999999999E-2</v>
      </c>
      <c r="H128" s="7">
        <v>3.7960000000000001E-2</v>
      </c>
      <c r="I128" s="12"/>
      <c r="J128" s="3"/>
    </row>
    <row r="129" spans="1:10" x14ac:dyDescent="0.25">
      <c r="A129" s="3"/>
      <c r="B129" s="3">
        <v>119</v>
      </c>
      <c r="C129" s="6">
        <v>3.7159999999999999E-2</v>
      </c>
      <c r="D129" s="7">
        <v>4.1259999999999998E-2</v>
      </c>
      <c r="E129" s="7">
        <v>3.841E-2</v>
      </c>
      <c r="F129" s="7">
        <v>4.4139999999999999E-2</v>
      </c>
      <c r="G129" s="7">
        <v>2.6790000000000001E-2</v>
      </c>
      <c r="H129" s="7">
        <v>3.798E-2</v>
      </c>
      <c r="I129" s="12"/>
      <c r="J129" s="3"/>
    </row>
    <row r="130" spans="1:10" x14ac:dyDescent="0.25">
      <c r="A130" s="3"/>
      <c r="B130" s="8">
        <v>120</v>
      </c>
      <c r="C130" s="9">
        <v>3.7179999999999998E-2</v>
      </c>
      <c r="D130" s="10">
        <v>4.1279999999999997E-2</v>
      </c>
      <c r="E130" s="10">
        <v>3.8429999999999999E-2</v>
      </c>
      <c r="F130" s="10">
        <v>4.4110000000000003E-2</v>
      </c>
      <c r="G130" s="10">
        <v>2.682E-2</v>
      </c>
      <c r="H130" s="10">
        <v>3.7999999999999999E-2</v>
      </c>
      <c r="I130" s="12"/>
      <c r="J130" s="3"/>
    </row>
    <row r="131" spans="1:10" x14ac:dyDescent="0.25">
      <c r="A131" s="3"/>
      <c r="B131" s="3">
        <v>121</v>
      </c>
      <c r="C131" s="6">
        <v>3.721E-2</v>
      </c>
      <c r="D131" s="7">
        <v>4.1300000000000003E-2</v>
      </c>
      <c r="E131" s="7">
        <v>3.8449999999999998E-2</v>
      </c>
      <c r="F131" s="7">
        <v>4.4080000000000001E-2</v>
      </c>
      <c r="G131" s="7">
        <v>2.6849999999999999E-2</v>
      </c>
      <c r="H131" s="7">
        <v>3.8019999999999998E-2</v>
      </c>
      <c r="I131" s="12"/>
      <c r="J131" s="3"/>
    </row>
    <row r="132" spans="1:10" x14ac:dyDescent="0.25">
      <c r="A132" s="3"/>
      <c r="B132" s="3">
        <v>122</v>
      </c>
      <c r="C132" s="6">
        <v>3.7240000000000002E-2</v>
      </c>
      <c r="D132" s="7">
        <v>4.1320000000000003E-2</v>
      </c>
      <c r="E132" s="7">
        <v>3.8460000000000001E-2</v>
      </c>
      <c r="F132" s="7">
        <v>4.4049999999999999E-2</v>
      </c>
      <c r="G132" s="7">
        <v>2.6880000000000001E-2</v>
      </c>
      <c r="H132" s="7">
        <v>3.8039999999999997E-2</v>
      </c>
      <c r="I132" s="12"/>
      <c r="J132" s="3"/>
    </row>
    <row r="133" spans="1:10" x14ac:dyDescent="0.25">
      <c r="A133" s="3"/>
      <c r="B133" s="3">
        <v>123</v>
      </c>
      <c r="C133" s="6">
        <v>3.7260000000000001E-2</v>
      </c>
      <c r="D133" s="7">
        <v>4.1340000000000002E-2</v>
      </c>
      <c r="E133" s="7">
        <v>3.848E-2</v>
      </c>
      <c r="F133" s="7">
        <v>4.4019999999999997E-2</v>
      </c>
      <c r="G133" s="7">
        <v>2.691E-2</v>
      </c>
      <c r="H133" s="7">
        <v>3.8059999999999997E-2</v>
      </c>
      <c r="I133" s="12"/>
      <c r="J133" s="3"/>
    </row>
    <row r="134" spans="1:10" x14ac:dyDescent="0.25">
      <c r="A134" s="3"/>
      <c r="B134" s="3">
        <v>124</v>
      </c>
      <c r="C134" s="6">
        <v>3.7289999999999997E-2</v>
      </c>
      <c r="D134" s="7">
        <v>4.1349999999999998E-2</v>
      </c>
      <c r="E134" s="7">
        <v>3.85E-2</v>
      </c>
      <c r="F134" s="7">
        <v>4.3990000000000001E-2</v>
      </c>
      <c r="G134" s="7">
        <v>2.6939999999999999E-2</v>
      </c>
      <c r="H134" s="7">
        <v>3.8080000000000003E-2</v>
      </c>
      <c r="I134" s="12"/>
      <c r="J134" s="3"/>
    </row>
    <row r="135" spans="1:10" x14ac:dyDescent="0.25">
      <c r="A135" s="3"/>
      <c r="B135" s="8">
        <v>125</v>
      </c>
      <c r="C135" s="9">
        <v>3.7319999999999999E-2</v>
      </c>
      <c r="D135" s="10">
        <v>4.1369999999999997E-2</v>
      </c>
      <c r="E135" s="10">
        <v>3.8510000000000003E-2</v>
      </c>
      <c r="F135" s="10">
        <v>4.3959999999999999E-2</v>
      </c>
      <c r="G135" s="10">
        <v>2.6970000000000001E-2</v>
      </c>
      <c r="H135" s="10">
        <v>3.8100000000000002E-2</v>
      </c>
      <c r="I135" s="12"/>
      <c r="J135" s="3"/>
    </row>
    <row r="136" spans="1:10" x14ac:dyDescent="0.25">
      <c r="A136" s="3"/>
      <c r="B136" s="3">
        <v>126</v>
      </c>
      <c r="C136" s="6">
        <v>3.7339999999999998E-2</v>
      </c>
      <c r="D136" s="7">
        <v>4.1390000000000003E-2</v>
      </c>
      <c r="E136" s="7">
        <v>3.8530000000000002E-2</v>
      </c>
      <c r="F136" s="7">
        <v>4.3929999999999997E-2</v>
      </c>
      <c r="G136" s="7">
        <v>2.699E-2</v>
      </c>
      <c r="H136" s="7">
        <v>3.8120000000000001E-2</v>
      </c>
      <c r="I136" s="12"/>
      <c r="J136" s="3"/>
    </row>
    <row r="137" spans="1:10" x14ac:dyDescent="0.25">
      <c r="A137" s="3"/>
      <c r="B137" s="3">
        <v>127</v>
      </c>
      <c r="C137" s="6">
        <v>3.737E-2</v>
      </c>
      <c r="D137" s="7">
        <v>4.1399999999999999E-2</v>
      </c>
      <c r="E137" s="7">
        <v>3.8539999999999998E-2</v>
      </c>
      <c r="F137" s="7">
        <v>4.3909999999999998E-2</v>
      </c>
      <c r="G137" s="7">
        <v>2.7019999999999999E-2</v>
      </c>
      <c r="H137" s="7">
        <v>3.814E-2</v>
      </c>
      <c r="I137" s="12"/>
      <c r="J137" s="3"/>
    </row>
    <row r="138" spans="1:10" x14ac:dyDescent="0.25">
      <c r="A138" s="3"/>
      <c r="B138" s="3">
        <v>128</v>
      </c>
      <c r="C138" s="6">
        <v>3.739E-2</v>
      </c>
      <c r="D138" s="7">
        <v>4.1419999999999998E-2</v>
      </c>
      <c r="E138" s="7">
        <v>3.8559999999999997E-2</v>
      </c>
      <c r="F138" s="7">
        <v>4.3880000000000002E-2</v>
      </c>
      <c r="G138" s="7">
        <v>2.7050000000000001E-2</v>
      </c>
      <c r="H138" s="7">
        <v>3.8159999999999999E-2</v>
      </c>
      <c r="I138" s="12"/>
      <c r="J138" s="3"/>
    </row>
    <row r="139" spans="1:10" x14ac:dyDescent="0.25">
      <c r="A139" s="3"/>
      <c r="B139" s="3">
        <v>129</v>
      </c>
      <c r="C139" s="6">
        <v>3.7409999999999999E-2</v>
      </c>
      <c r="D139" s="7">
        <v>4.1439999999999998E-2</v>
      </c>
      <c r="E139" s="7">
        <v>3.857E-2</v>
      </c>
      <c r="F139" s="7">
        <v>4.385E-2</v>
      </c>
      <c r="G139" s="7">
        <v>2.707E-2</v>
      </c>
      <c r="H139" s="7">
        <v>3.8179999999999999E-2</v>
      </c>
      <c r="I139" s="12"/>
      <c r="J139" s="3"/>
    </row>
    <row r="140" spans="1:10" x14ac:dyDescent="0.25">
      <c r="A140" s="3"/>
      <c r="B140" s="8">
        <v>130</v>
      </c>
      <c r="C140" s="9">
        <v>3.7440000000000001E-2</v>
      </c>
      <c r="D140" s="10">
        <v>4.1450000000000001E-2</v>
      </c>
      <c r="E140" s="10">
        <v>3.8589999999999999E-2</v>
      </c>
      <c r="F140" s="10">
        <v>4.3830000000000001E-2</v>
      </c>
      <c r="G140" s="10">
        <v>2.7099999999999999E-2</v>
      </c>
      <c r="H140" s="10">
        <v>3.8190000000000002E-2</v>
      </c>
      <c r="I140" s="12"/>
      <c r="J140" s="3"/>
    </row>
    <row r="141" spans="1:10" x14ac:dyDescent="0.25">
      <c r="A141" s="3"/>
      <c r="B141" s="3">
        <v>131</v>
      </c>
      <c r="C141" s="6">
        <v>3.746E-2</v>
      </c>
      <c r="D141" s="7">
        <v>4.147E-2</v>
      </c>
      <c r="E141" s="7">
        <v>3.8600000000000002E-2</v>
      </c>
      <c r="F141" s="7">
        <v>4.3799999999999999E-2</v>
      </c>
      <c r="G141" s="7">
        <v>2.7130000000000001E-2</v>
      </c>
      <c r="H141" s="7">
        <v>3.8210000000000001E-2</v>
      </c>
      <c r="I141" s="12"/>
      <c r="J141" s="3"/>
    </row>
    <row r="142" spans="1:10" x14ac:dyDescent="0.25">
      <c r="A142" s="3"/>
      <c r="B142" s="3">
        <v>132</v>
      </c>
      <c r="C142" s="6">
        <v>3.7479999999999999E-2</v>
      </c>
      <c r="D142" s="7">
        <v>4.1480000000000003E-2</v>
      </c>
      <c r="E142" s="7">
        <v>3.8620000000000002E-2</v>
      </c>
      <c r="F142" s="7">
        <v>4.3779999999999999E-2</v>
      </c>
      <c r="G142" s="7">
        <v>2.7150000000000001E-2</v>
      </c>
      <c r="H142" s="7">
        <v>3.823E-2</v>
      </c>
      <c r="I142" s="12"/>
      <c r="J142" s="3"/>
    </row>
    <row r="143" spans="1:10" x14ac:dyDescent="0.25">
      <c r="A143" s="3"/>
      <c r="B143" s="3">
        <v>133</v>
      </c>
      <c r="C143" s="6">
        <v>3.7510000000000002E-2</v>
      </c>
      <c r="D143" s="7">
        <v>4.1500000000000002E-2</v>
      </c>
      <c r="E143" s="7">
        <v>3.8629999999999998E-2</v>
      </c>
      <c r="F143" s="7">
        <v>4.3749999999999997E-2</v>
      </c>
      <c r="G143" s="7">
        <v>2.7179999999999999E-2</v>
      </c>
      <c r="H143" s="7">
        <v>3.8249999999999999E-2</v>
      </c>
      <c r="I143" s="12"/>
      <c r="J143" s="3"/>
    </row>
    <row r="144" spans="1:10" x14ac:dyDescent="0.25">
      <c r="A144" s="3"/>
      <c r="B144" s="3">
        <v>134</v>
      </c>
      <c r="C144" s="6">
        <v>3.7530000000000001E-2</v>
      </c>
      <c r="D144" s="7">
        <v>4.1509999999999998E-2</v>
      </c>
      <c r="E144" s="7">
        <v>3.8649999999999997E-2</v>
      </c>
      <c r="F144" s="7">
        <v>4.3729999999999998E-2</v>
      </c>
      <c r="G144" s="7">
        <v>2.7199999999999998E-2</v>
      </c>
      <c r="H144" s="7">
        <v>3.8260000000000002E-2</v>
      </c>
      <c r="I144" s="12"/>
      <c r="J144" s="3"/>
    </row>
    <row r="145" spans="1:10" x14ac:dyDescent="0.25">
      <c r="A145" s="3"/>
      <c r="B145" s="8">
        <v>135</v>
      </c>
      <c r="C145" s="9">
        <v>3.755E-2</v>
      </c>
      <c r="D145" s="10">
        <v>4.1529999999999997E-2</v>
      </c>
      <c r="E145" s="10">
        <v>3.866E-2</v>
      </c>
      <c r="F145" s="10">
        <v>4.3700000000000003E-2</v>
      </c>
      <c r="G145" s="10">
        <v>2.7230000000000001E-2</v>
      </c>
      <c r="H145" s="10">
        <v>3.8280000000000002E-2</v>
      </c>
      <c r="I145" s="12"/>
      <c r="J145" s="3"/>
    </row>
    <row r="146" spans="1:10" x14ac:dyDescent="0.25">
      <c r="A146" s="3"/>
      <c r="B146" s="3">
        <v>136</v>
      </c>
      <c r="C146" s="6">
        <v>3.7569999999999999E-2</v>
      </c>
      <c r="D146" s="7">
        <v>4.1540000000000001E-2</v>
      </c>
      <c r="E146" s="7">
        <v>3.8670000000000003E-2</v>
      </c>
      <c r="F146" s="7">
        <v>4.3679999999999997E-2</v>
      </c>
      <c r="G146" s="7">
        <v>2.725E-2</v>
      </c>
      <c r="H146" s="7">
        <v>3.8289999999999998E-2</v>
      </c>
      <c r="I146" s="12"/>
      <c r="J146" s="3"/>
    </row>
    <row r="147" spans="1:10" x14ac:dyDescent="0.25">
      <c r="A147" s="3"/>
      <c r="B147" s="3">
        <v>137</v>
      </c>
      <c r="C147" s="6">
        <v>3.7589999999999998E-2</v>
      </c>
      <c r="D147" s="7">
        <v>4.156E-2</v>
      </c>
      <c r="E147" s="7">
        <v>3.8690000000000002E-2</v>
      </c>
      <c r="F147" s="7">
        <v>4.3659999999999997E-2</v>
      </c>
      <c r="G147" s="7">
        <v>2.7269999999999999E-2</v>
      </c>
      <c r="H147" s="7">
        <v>3.8309999999999997E-2</v>
      </c>
      <c r="I147" s="12"/>
      <c r="J147" s="3"/>
    </row>
    <row r="148" spans="1:10" x14ac:dyDescent="0.25">
      <c r="A148" s="3"/>
      <c r="B148" s="3">
        <v>138</v>
      </c>
      <c r="C148" s="6">
        <v>3.7620000000000001E-2</v>
      </c>
      <c r="D148" s="7">
        <v>4.1570000000000003E-2</v>
      </c>
      <c r="E148" s="7">
        <v>3.8699999999999998E-2</v>
      </c>
      <c r="F148" s="7">
        <v>4.3630000000000002E-2</v>
      </c>
      <c r="G148" s="7">
        <v>2.7300000000000001E-2</v>
      </c>
      <c r="H148" s="7">
        <v>3.8330000000000003E-2</v>
      </c>
      <c r="I148" s="12"/>
      <c r="J148" s="3"/>
    </row>
    <row r="149" spans="1:10" x14ac:dyDescent="0.25">
      <c r="A149" s="3"/>
      <c r="B149" s="3">
        <v>139</v>
      </c>
      <c r="C149" s="6">
        <v>3.764E-2</v>
      </c>
      <c r="D149" s="7">
        <v>4.1590000000000002E-2</v>
      </c>
      <c r="E149" s="7">
        <v>3.8710000000000001E-2</v>
      </c>
      <c r="F149" s="7">
        <v>4.3610000000000003E-2</v>
      </c>
      <c r="G149" s="7">
        <v>2.7320000000000001E-2</v>
      </c>
      <c r="H149" s="7">
        <v>3.8339999999999999E-2</v>
      </c>
      <c r="I149" s="12"/>
      <c r="J149" s="3"/>
    </row>
    <row r="150" spans="1:10" x14ac:dyDescent="0.25">
      <c r="A150" s="3"/>
      <c r="B150" s="8">
        <v>140</v>
      </c>
      <c r="C150" s="9">
        <v>3.7659999999999999E-2</v>
      </c>
      <c r="D150" s="10">
        <v>4.1599999999999998E-2</v>
      </c>
      <c r="E150" s="10">
        <v>3.8730000000000001E-2</v>
      </c>
      <c r="F150" s="10">
        <v>4.3589999999999997E-2</v>
      </c>
      <c r="G150" s="10">
        <v>2.734E-2</v>
      </c>
      <c r="H150" s="10">
        <v>3.8359999999999998E-2</v>
      </c>
      <c r="I150" s="12"/>
      <c r="J150" s="3"/>
    </row>
    <row r="151" spans="1:10" x14ac:dyDescent="0.25">
      <c r="A151" s="3"/>
      <c r="B151" s="3">
        <v>141</v>
      </c>
      <c r="C151" s="6">
        <v>3.7679999999999998E-2</v>
      </c>
      <c r="D151" s="7">
        <v>4.1610000000000001E-2</v>
      </c>
      <c r="E151" s="7">
        <v>3.8739999999999997E-2</v>
      </c>
      <c r="F151" s="7">
        <v>4.3569999999999998E-2</v>
      </c>
      <c r="G151" s="7">
        <v>2.7369999999999998E-2</v>
      </c>
      <c r="H151" s="7">
        <v>3.8370000000000001E-2</v>
      </c>
      <c r="I151" s="12"/>
      <c r="J151" s="3"/>
    </row>
    <row r="152" spans="1:10" x14ac:dyDescent="0.25">
      <c r="A152" s="3"/>
      <c r="B152" s="3">
        <v>142</v>
      </c>
      <c r="C152" s="6">
        <v>3.7699999999999997E-2</v>
      </c>
      <c r="D152" s="7">
        <v>4.163E-2</v>
      </c>
      <c r="E152" s="7">
        <v>3.875E-2</v>
      </c>
      <c r="F152" s="7">
        <v>4.3549999999999998E-2</v>
      </c>
      <c r="G152" s="7">
        <v>2.7390000000000001E-2</v>
      </c>
      <c r="H152" s="7">
        <v>3.8390000000000001E-2</v>
      </c>
      <c r="I152" s="12"/>
      <c r="J152" s="3"/>
    </row>
    <row r="153" spans="1:10" x14ac:dyDescent="0.25">
      <c r="A153" s="3"/>
      <c r="B153" s="3">
        <v>143</v>
      </c>
      <c r="C153" s="6">
        <v>3.7719999999999997E-2</v>
      </c>
      <c r="D153" s="7">
        <v>4.1640000000000003E-2</v>
      </c>
      <c r="E153" s="7">
        <v>3.8760000000000003E-2</v>
      </c>
      <c r="F153" s="7">
        <v>4.3520000000000003E-2</v>
      </c>
      <c r="G153" s="7">
        <v>2.741E-2</v>
      </c>
      <c r="H153" s="7">
        <v>3.8399999999999997E-2</v>
      </c>
      <c r="I153" s="12"/>
      <c r="J153" s="3"/>
    </row>
    <row r="154" spans="1:10" x14ac:dyDescent="0.25">
      <c r="A154" s="3"/>
      <c r="B154" s="3">
        <v>144</v>
      </c>
      <c r="C154" s="6">
        <v>3.7740000000000003E-2</v>
      </c>
      <c r="D154" s="7">
        <v>4.165E-2</v>
      </c>
      <c r="E154" s="7">
        <v>3.8769999999999999E-2</v>
      </c>
      <c r="F154" s="7">
        <v>4.3499999999999997E-2</v>
      </c>
      <c r="G154" s="7">
        <v>2.743E-2</v>
      </c>
      <c r="H154" s="7">
        <v>3.8420000000000003E-2</v>
      </c>
      <c r="I154" s="12"/>
      <c r="J154" s="3"/>
    </row>
    <row r="155" spans="1:10" x14ac:dyDescent="0.25">
      <c r="A155" s="3"/>
      <c r="B155" s="8">
        <v>145</v>
      </c>
      <c r="C155" s="9">
        <v>3.7749999999999999E-2</v>
      </c>
      <c r="D155" s="10">
        <v>4.1660000000000003E-2</v>
      </c>
      <c r="E155" s="10">
        <v>3.8789999999999998E-2</v>
      </c>
      <c r="F155" s="10">
        <v>4.3479999999999998E-2</v>
      </c>
      <c r="G155" s="10">
        <v>2.7449999999999999E-2</v>
      </c>
      <c r="H155" s="10">
        <v>3.8429999999999999E-2</v>
      </c>
      <c r="I155" s="12"/>
      <c r="J155" s="3"/>
    </row>
    <row r="156" spans="1:10" x14ac:dyDescent="0.25">
      <c r="A156" s="3"/>
      <c r="B156" s="3">
        <v>146</v>
      </c>
      <c r="C156" s="6">
        <v>3.7769999999999998E-2</v>
      </c>
      <c r="D156" s="7">
        <v>4.1680000000000002E-2</v>
      </c>
      <c r="E156" s="7">
        <v>3.8800000000000001E-2</v>
      </c>
      <c r="F156" s="7">
        <v>4.3459999999999999E-2</v>
      </c>
      <c r="G156" s="7">
        <v>2.7470000000000001E-2</v>
      </c>
      <c r="H156" s="7">
        <v>3.8449999999999998E-2</v>
      </c>
      <c r="I156" s="12"/>
      <c r="J156" s="3"/>
    </row>
    <row r="157" spans="1:10" x14ac:dyDescent="0.25">
      <c r="A157" s="3"/>
      <c r="B157" s="3">
        <v>147</v>
      </c>
      <c r="C157" s="6">
        <v>3.7789999999999997E-2</v>
      </c>
      <c r="D157" s="7">
        <v>4.1689999999999998E-2</v>
      </c>
      <c r="E157" s="7">
        <v>3.8809999999999997E-2</v>
      </c>
      <c r="F157" s="7">
        <v>4.3439999999999999E-2</v>
      </c>
      <c r="G157" s="7">
        <v>2.7490000000000001E-2</v>
      </c>
      <c r="H157" s="7">
        <v>3.8460000000000001E-2</v>
      </c>
      <c r="I157" s="12"/>
      <c r="J157" s="3"/>
    </row>
    <row r="158" spans="1:10" x14ac:dyDescent="0.25">
      <c r="A158" s="3"/>
      <c r="B158" s="3">
        <v>148</v>
      </c>
      <c r="C158" s="6">
        <v>3.7810000000000003E-2</v>
      </c>
      <c r="D158" s="7">
        <v>4.1700000000000001E-2</v>
      </c>
      <c r="E158" s="7">
        <v>3.882E-2</v>
      </c>
      <c r="F158" s="7">
        <v>4.342E-2</v>
      </c>
      <c r="G158" s="7">
        <v>2.751E-2</v>
      </c>
      <c r="H158" s="7">
        <v>3.8469999999999997E-2</v>
      </c>
      <c r="I158" s="12"/>
      <c r="J158" s="3"/>
    </row>
    <row r="159" spans="1:10" x14ac:dyDescent="0.25">
      <c r="A159" s="3"/>
      <c r="B159" s="3">
        <v>149</v>
      </c>
      <c r="C159" s="6">
        <v>3.7830000000000003E-2</v>
      </c>
      <c r="D159" s="7">
        <v>4.1709999999999997E-2</v>
      </c>
      <c r="E159" s="7">
        <v>3.8830000000000003E-2</v>
      </c>
      <c r="F159" s="7">
        <v>4.3400000000000001E-2</v>
      </c>
      <c r="G159" s="7">
        <v>2.7529999999999999E-2</v>
      </c>
      <c r="H159" s="7">
        <v>3.8490000000000003E-2</v>
      </c>
      <c r="I159" s="12"/>
      <c r="J159" s="3"/>
    </row>
    <row r="160" spans="1:10" x14ac:dyDescent="0.25">
      <c r="A160" s="3"/>
      <c r="B160" s="8">
        <v>150</v>
      </c>
      <c r="C160" s="9">
        <v>3.7850000000000002E-2</v>
      </c>
      <c r="D160" s="10">
        <v>4.1730000000000003E-2</v>
      </c>
      <c r="E160" s="10">
        <v>3.884E-2</v>
      </c>
      <c r="F160" s="10">
        <v>4.3380000000000002E-2</v>
      </c>
      <c r="G160" s="10">
        <v>2.7550000000000002E-2</v>
      </c>
      <c r="H160" s="10">
        <v>3.85E-2</v>
      </c>
      <c r="I160" s="12"/>
      <c r="J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H170"/>
  <sheetViews>
    <sheetView workbookViewId="0">
      <selection activeCell="N6" sqref="N6:O6"/>
    </sheetView>
  </sheetViews>
  <sheetFormatPr defaultColWidth="0" defaultRowHeight="0" customHeight="1" zeroHeight="1" x14ac:dyDescent="0.25"/>
  <cols>
    <col min="1" max="1" width="4" style="23" bestFit="1" customWidth="1"/>
    <col min="2" max="4" width="14.28515625" style="23" customWidth="1"/>
    <col min="5" max="5" width="12.140625" style="23" bestFit="1" customWidth="1"/>
    <col min="6" max="8" width="18.28515625" style="23" customWidth="1"/>
    <col min="9" max="11" width="12.140625" style="23" customWidth="1"/>
    <col min="12" max="13" width="10.140625" style="23" bestFit="1" customWidth="1"/>
    <col min="14" max="16" width="12.140625" style="23" bestFit="1" customWidth="1"/>
    <col min="17" max="20" width="12.140625" style="23" hidden="1" customWidth="1"/>
    <col min="21" max="24" width="10.7109375" style="23" hidden="1" customWidth="1"/>
    <col min="25" max="25" width="19.7109375" style="23" hidden="1" customWidth="1"/>
    <col min="26" max="29" width="9.7109375" style="23" hidden="1" customWidth="1"/>
    <col min="30" max="30" width="11.7109375" style="23" hidden="1" customWidth="1"/>
    <col min="31" max="31" width="9.7109375" style="23" hidden="1" customWidth="1"/>
    <col min="32" max="32" width="25.5703125" style="23" hidden="1" customWidth="1"/>
    <col min="33" max="33" width="3" style="19" hidden="1" customWidth="1"/>
    <col min="34" max="34" width="9.7109375" style="19" hidden="1" customWidth="1"/>
    <col min="35" max="16384" width="9.7109375" style="23" hidden="1"/>
  </cols>
  <sheetData>
    <row r="1" spans="1:32" s="19" customFormat="1" ht="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s="19" customFormat="1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19" customFormat="1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s="19" customFormat="1" ht="1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76" t="s">
        <v>5</v>
      </c>
      <c r="O6" s="7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s="19" customFormat="1" ht="15" x14ac:dyDescent="0.25">
      <c r="A8" s="18"/>
      <c r="B8" s="78" t="s">
        <v>25</v>
      </c>
      <c r="C8" s="78"/>
      <c r="D8" s="78"/>
      <c r="E8" s="20"/>
      <c r="F8" s="79" t="s">
        <v>26</v>
      </c>
      <c r="G8" s="79"/>
      <c r="H8" s="7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32" s="19" customFormat="1" ht="15" x14ac:dyDescent="0.25">
      <c r="A9" s="18"/>
      <c r="B9" s="38" t="s">
        <v>9</v>
      </c>
      <c r="C9" s="38" t="s">
        <v>24</v>
      </c>
      <c r="D9" s="38" t="s">
        <v>41</v>
      </c>
      <c r="E9" s="21"/>
      <c r="F9" s="40" t="s">
        <v>9</v>
      </c>
      <c r="G9" s="40" t="s">
        <v>24</v>
      </c>
      <c r="H9" s="40" t="s">
        <v>41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32" s="19" customFormat="1" ht="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2"/>
      <c r="U10" s="18"/>
      <c r="V10" s="18"/>
    </row>
    <row r="11" spans="1:32" s="19" customFormat="1" ht="15" x14ac:dyDescent="0.25">
      <c r="A11" s="18">
        <v>1</v>
      </c>
      <c r="B11" s="54">
        <f ca="1">OFFSET(Lab_RFR!$B$10,A11,1)</f>
        <v>1.9609999999999999E-2</v>
      </c>
      <c r="C11" s="54">
        <f ca="1">ROUND(OFFSET(Lab_RFR!$B$10,'RFR term structures'!A11,4),5)</f>
        <v>1.9609999999999999E-2</v>
      </c>
      <c r="D11" s="54" t="str">
        <f ca="1">IF($N$6="United States", ROUND(OFFSET(Lab_RFR!$B$10,'RFR term structures'!A11,7),5),"")</f>
        <v/>
      </c>
      <c r="E11" s="58"/>
      <c r="F11" s="55">
        <f ca="1">OFFSET(Lab_RFR!$B$10,'RFR term structures'!A11,2)</f>
        <v>2.1309999999999999E-2</v>
      </c>
      <c r="G11" s="55">
        <f ca="1">ROUND(OFFSET(Lab_RFR!$B$10,'RFR term structures'!A11,5),5)</f>
        <v>2.1309999999999999E-2</v>
      </c>
      <c r="H11" s="55" t="str">
        <f ca="1">IF($N$6="United States", ROUND(OFFSET(Lab_RFR!$B$10,'RFR term structures'!A11,8),5),"")</f>
        <v/>
      </c>
      <c r="I11" s="22"/>
      <c r="J11" s="18"/>
      <c r="K11" s="18"/>
      <c r="L11" s="18"/>
      <c r="M11" s="18"/>
      <c r="N11" s="18"/>
      <c r="O11" s="18"/>
      <c r="P11" s="18"/>
      <c r="Q11" s="18"/>
      <c r="R11" s="18"/>
      <c r="S11" s="51"/>
      <c r="T11" s="24" t="s">
        <v>5</v>
      </c>
      <c r="U11" s="25">
        <v>1</v>
      </c>
      <c r="V11" s="18"/>
    </row>
    <row r="12" spans="1:32" s="19" customFormat="1" ht="15" x14ac:dyDescent="0.25">
      <c r="A12" s="18">
        <v>2</v>
      </c>
      <c r="B12" s="54">
        <f ca="1">OFFSET(Lab_RFR!$B$10,A12,1)</f>
        <v>1.9099999999999999E-2</v>
      </c>
      <c r="C12" s="54">
        <f ca="1">ROUND(OFFSET(Lab_RFR!$B$10,'RFR term structures'!A12,4),5)</f>
        <v>1.9099999999999999E-2</v>
      </c>
      <c r="D12" s="54" t="str">
        <f ca="1">IF($N$6="United States", ROUND(OFFSET(Lab_RFR!$B$10,'RFR term structures'!A12,7),5),"")</f>
        <v/>
      </c>
      <c r="E12" s="58"/>
      <c r="F12" s="55">
        <f ca="1">OFFSET(Lab_RFR!$B$10,'RFR term structures'!A12,2)</f>
        <v>2.0799999999999999E-2</v>
      </c>
      <c r="G12" s="55">
        <f ca="1">ROUND(OFFSET(Lab_RFR!$B$10,'RFR term structures'!A12,5),5)</f>
        <v>2.0799999999999999E-2</v>
      </c>
      <c r="H12" s="55" t="str">
        <f ca="1">IF($N$6="United States", ROUND(OFFSET(Lab_RFR!$B$10,'RFR term structures'!A12,8),5),"")</f>
        <v/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51"/>
      <c r="T12" s="26" t="s">
        <v>6</v>
      </c>
      <c r="U12" s="27">
        <v>2</v>
      </c>
      <c r="V12" s="18"/>
    </row>
    <row r="13" spans="1:32" s="19" customFormat="1" ht="15" x14ac:dyDescent="0.25">
      <c r="A13" s="18">
        <v>3</v>
      </c>
      <c r="B13" s="54">
        <f ca="1">OFFSET(Lab_RFR!$B$10,A13,1)</f>
        <v>1.8409999999999999E-2</v>
      </c>
      <c r="C13" s="54">
        <f ca="1">ROUND(OFFSET(Lab_RFR!$B$10,'RFR term structures'!A13,4),5)</f>
        <v>1.8370000000000001E-2</v>
      </c>
      <c r="D13" s="54" t="str">
        <f ca="1">IF($N$6="United States", ROUND(OFFSET(Lab_RFR!$B$10,'RFR term structures'!A13,7),5),"")</f>
        <v/>
      </c>
      <c r="E13" s="58"/>
      <c r="F13" s="55">
        <f ca="1">OFFSET(Lab_RFR!$B$10,'RFR term structures'!A13,2)</f>
        <v>2.0109999999999999E-2</v>
      </c>
      <c r="G13" s="55">
        <f ca="1">ROUND(OFFSET(Lab_RFR!$B$10,'RFR term structures'!A13,5),5)</f>
        <v>2.0070000000000001E-2</v>
      </c>
      <c r="H13" s="55" t="str">
        <f ca="1">IF($N$6="United States", ROUND(OFFSET(Lab_RFR!$B$10,'RFR term structures'!A13,8),5),"")</f>
        <v/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51"/>
      <c r="T13" s="26" t="s">
        <v>0</v>
      </c>
      <c r="U13" s="27">
        <v>3</v>
      </c>
      <c r="V13" s="18"/>
    </row>
    <row r="14" spans="1:32" s="19" customFormat="1" ht="15" x14ac:dyDescent="0.25">
      <c r="A14" s="18">
        <v>4</v>
      </c>
      <c r="B14" s="54">
        <f ca="1">OFFSET(Lab_RFR!$B$10,A14,1)</f>
        <v>1.7690000000000001E-2</v>
      </c>
      <c r="C14" s="54">
        <f ca="1">ROUND(OFFSET(Lab_RFR!$B$10,'RFR term structures'!A14,4),5)</f>
        <v>1.7670000000000002E-2</v>
      </c>
      <c r="D14" s="54" t="str">
        <f ca="1">IF($N$6="United States", ROUND(OFFSET(Lab_RFR!$B$10,'RFR term structures'!A14,7),5),"")</f>
        <v/>
      </c>
      <c r="E14" s="58"/>
      <c r="F14" s="55">
        <f ca="1">OFFSET(Lab_RFR!$B$10,'RFR term structures'!A14,2)</f>
        <v>1.9390000000000001E-2</v>
      </c>
      <c r="G14" s="55">
        <f ca="1">ROUND(OFFSET(Lab_RFR!$B$10,'RFR term structures'!A14,5),5)</f>
        <v>1.9369999999999998E-2</v>
      </c>
      <c r="H14" s="55" t="str">
        <f ca="1">IF($N$6="United States", ROUND(OFFSET(Lab_RFR!$B$10,'RFR term structures'!A14,8),5),"")</f>
        <v/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51"/>
      <c r="T14" s="26" t="s">
        <v>7</v>
      </c>
      <c r="U14" s="27">
        <v>4</v>
      </c>
      <c r="V14" s="18"/>
    </row>
    <row r="15" spans="1:32" s="19" customFormat="1" ht="15" x14ac:dyDescent="0.25">
      <c r="A15" s="18">
        <v>5</v>
      </c>
      <c r="B15" s="54">
        <f ca="1">OFFSET(Lab_RFR!$B$10,A15,1)</f>
        <v>1.7080000000000001E-2</v>
      </c>
      <c r="C15" s="54">
        <f ca="1">ROUND(OFFSET(Lab_RFR!$B$10,'RFR term structures'!A15,4),5)</f>
        <v>1.7080000000000001E-2</v>
      </c>
      <c r="D15" s="54" t="str">
        <f ca="1">IF($N$6="United States", ROUND(OFFSET(Lab_RFR!$B$10,'RFR term structures'!A15,7),5),"")</f>
        <v/>
      </c>
      <c r="E15" s="58"/>
      <c r="F15" s="55">
        <f ca="1">OFFSET(Lab_RFR!$B$10,'RFR term structures'!A15,2)</f>
        <v>1.8780000000000002E-2</v>
      </c>
      <c r="G15" s="55">
        <f ca="1">ROUND(OFFSET(Lab_RFR!$B$10,'RFR term structures'!A15,5),5)</f>
        <v>1.8780000000000002E-2</v>
      </c>
      <c r="H15" s="55" t="str">
        <f ca="1">IF($N$6="United States", ROUND(OFFSET(Lab_RFR!$B$10,'RFR term structures'!A15,8),5),"")</f>
        <v/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51"/>
      <c r="T15" s="26" t="s">
        <v>8</v>
      </c>
      <c r="U15" s="27">
        <v>5</v>
      </c>
      <c r="V15" s="18"/>
    </row>
    <row r="16" spans="1:32" s="19" customFormat="1" ht="15" x14ac:dyDescent="0.25">
      <c r="A16" s="18">
        <v>6</v>
      </c>
      <c r="B16" s="54">
        <f ca="1">OFFSET(Lab_RFR!$B$10,A16,1)</f>
        <v>1.6639999999999999E-2</v>
      </c>
      <c r="C16" s="54">
        <f ca="1">ROUND(OFFSET(Lab_RFR!$B$10,'RFR term structures'!A16,4),5)</f>
        <v>1.661E-2</v>
      </c>
      <c r="D16" s="54" t="str">
        <f ca="1">IF($N$6="United States", ROUND(OFFSET(Lab_RFR!$B$10,'RFR term structures'!A16,7),5),"")</f>
        <v/>
      </c>
      <c r="E16" s="58"/>
      <c r="F16" s="55">
        <f ca="1">OFFSET(Lab_RFR!$B$10,'RFR term structures'!A16,2)</f>
        <v>1.8339999999999999E-2</v>
      </c>
      <c r="G16" s="55">
        <f ca="1">ROUND(OFFSET(Lab_RFR!$B$10,'RFR term structures'!A16,5),5)</f>
        <v>1.831E-2</v>
      </c>
      <c r="H16" s="55" t="str">
        <f ca="1">IF($N$6="United States", ROUND(OFFSET(Lab_RFR!$B$10,'RFR term structures'!A16,8),5),"")</f>
        <v/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51"/>
      <c r="T16" s="28" t="s">
        <v>12</v>
      </c>
      <c r="U16" s="29">
        <v>6</v>
      </c>
      <c r="V16" s="18"/>
    </row>
    <row r="17" spans="1:22" s="19" customFormat="1" ht="15" x14ac:dyDescent="0.25">
      <c r="A17" s="18">
        <v>7</v>
      </c>
      <c r="B17" s="54">
        <f ca="1">OFFSET(Lab_RFR!$B$10,A17,1)</f>
        <v>1.636E-2</v>
      </c>
      <c r="C17" s="54">
        <f ca="1">ROUND(OFFSET(Lab_RFR!$B$10,'RFR term structures'!A17,4),5)</f>
        <v>1.6310000000000002E-2</v>
      </c>
      <c r="D17" s="54" t="str">
        <f ca="1">IF($N$6="United States", ROUND(OFFSET(Lab_RFR!$B$10,'RFR term structures'!A17,7),5),"")</f>
        <v/>
      </c>
      <c r="E17" s="58"/>
      <c r="F17" s="55">
        <f ca="1">OFFSET(Lab_RFR!$B$10,'RFR term structures'!A17,2)</f>
        <v>1.806E-2</v>
      </c>
      <c r="G17" s="55">
        <f ca="1">ROUND(OFFSET(Lab_RFR!$B$10,'RFR term structures'!A17,5),5)</f>
        <v>1.8010000000000002E-2</v>
      </c>
      <c r="H17" s="55" t="str">
        <f ca="1">IF($N$6="United States", ROUND(OFFSET(Lab_RFR!$B$10,'RFR term structures'!A17,8),5),"")</f>
        <v/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51"/>
      <c r="T17" s="18"/>
      <c r="U17" s="18"/>
      <c r="V17" s="18"/>
    </row>
    <row r="18" spans="1:22" s="19" customFormat="1" ht="15" x14ac:dyDescent="0.25">
      <c r="A18" s="18">
        <v>8</v>
      </c>
      <c r="B18" s="54">
        <f ca="1">OFFSET(Lab_RFR!$B$10,A18,1)</f>
        <v>1.6299999999999999E-2</v>
      </c>
      <c r="C18" s="54">
        <f ca="1">ROUND(OFFSET(Lab_RFR!$B$10,'RFR term structures'!A18,4),5)</f>
        <v>1.619E-2</v>
      </c>
      <c r="D18" s="54" t="str">
        <f ca="1">IF($N$6="United States", ROUND(OFFSET(Lab_RFR!$B$10,'RFR term structures'!A18,7),5),"")</f>
        <v/>
      </c>
      <c r="E18" s="58"/>
      <c r="F18" s="55">
        <f ca="1">OFFSET(Lab_RFR!$B$10,'RFR term structures'!A18,2)</f>
        <v>1.7999999999999999E-2</v>
      </c>
      <c r="G18" s="55">
        <f ca="1">ROUND(OFFSET(Lab_RFR!$B$10,'RFR term structures'!A18,5),5)</f>
        <v>1.789E-2</v>
      </c>
      <c r="H18" s="55" t="str">
        <f ca="1">IF($N$6="United States", ROUND(OFFSET(Lab_RFR!$B$10,'RFR term structures'!A18,8),5),"")</f>
        <v/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51"/>
      <c r="T18" s="18"/>
      <c r="U18" s="18"/>
      <c r="V18" s="18"/>
    </row>
    <row r="19" spans="1:22" s="19" customFormat="1" ht="15" x14ac:dyDescent="0.25">
      <c r="A19" s="18">
        <v>9</v>
      </c>
      <c r="B19" s="54">
        <f ca="1">OFFSET(Lab_RFR!$B$10,A19,1)</f>
        <v>1.6369999999999999E-2</v>
      </c>
      <c r="C19" s="54">
        <f ca="1">ROUND(OFFSET(Lab_RFR!$B$10,'RFR term structures'!A19,4),5)</f>
        <v>1.627E-2</v>
      </c>
      <c r="D19" s="54" t="str">
        <f ca="1">IF($N$6="United States", ROUND(OFFSET(Lab_RFR!$B$10,'RFR term structures'!A19,7),5),"")</f>
        <v/>
      </c>
      <c r="E19" s="58"/>
      <c r="F19" s="55">
        <f ca="1">OFFSET(Lab_RFR!$B$10,'RFR term structures'!A19,2)</f>
        <v>1.8069999999999999E-2</v>
      </c>
      <c r="G19" s="55">
        <f ca="1">ROUND(OFFSET(Lab_RFR!$B$10,'RFR term structures'!A19,5),5)</f>
        <v>1.797E-2</v>
      </c>
      <c r="H19" s="55" t="str">
        <f ca="1">IF($N$6="United States", ROUND(OFFSET(Lab_RFR!$B$10,'RFR term structures'!A19,8),5),"")</f>
        <v/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51"/>
      <c r="T19" s="18"/>
      <c r="U19" s="18"/>
      <c r="V19" s="18"/>
    </row>
    <row r="20" spans="1:22" s="19" customFormat="1" ht="15" x14ac:dyDescent="0.25">
      <c r="A20" s="18">
        <v>10</v>
      </c>
      <c r="B20" s="54">
        <f ca="1">OFFSET(Lab_RFR!$B$10,A20,1)</f>
        <v>1.652E-2</v>
      </c>
      <c r="C20" s="54">
        <f ca="1">ROUND(OFFSET(Lab_RFR!$B$10,'RFR term structures'!A20,4),5)</f>
        <v>1.652E-2</v>
      </c>
      <c r="D20" s="54" t="str">
        <f ca="1">IF($N$6="United States", ROUND(OFFSET(Lab_RFR!$B$10,'RFR term structures'!A20,7),5),"")</f>
        <v/>
      </c>
      <c r="E20" s="58"/>
      <c r="F20" s="55">
        <f ca="1">OFFSET(Lab_RFR!$B$10,'RFR term structures'!A20,2)</f>
        <v>1.822E-2</v>
      </c>
      <c r="G20" s="55">
        <f ca="1">ROUND(OFFSET(Lab_RFR!$B$10,'RFR term structures'!A20,5),5)</f>
        <v>1.822E-2</v>
      </c>
      <c r="H20" s="55" t="str">
        <f ca="1">IF($N$6="United States", ROUND(OFFSET(Lab_RFR!$B$10,'RFR term structures'!A20,8),5),"")</f>
        <v/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51"/>
      <c r="T20" s="18"/>
      <c r="U20" s="18"/>
      <c r="V20" s="18"/>
    </row>
    <row r="21" spans="1:22" s="19" customFormat="1" ht="15" x14ac:dyDescent="0.25">
      <c r="A21" s="18">
        <v>11</v>
      </c>
      <c r="B21" s="54">
        <f ca="1">OFFSET(Lab_RFR!$B$10,A21,1)</f>
        <v>1.6740000000000001E-2</v>
      </c>
      <c r="C21" s="54">
        <f ca="1">ROUND(OFFSET(Lab_RFR!$B$10,'RFR term structures'!A21,4),5)</f>
        <v>1.695E-2</v>
      </c>
      <c r="D21" s="54" t="str">
        <f ca="1">IF($N$6="United States", ROUND(OFFSET(Lab_RFR!$B$10,'RFR term structures'!A21,7),5),"")</f>
        <v/>
      </c>
      <c r="E21" s="58"/>
      <c r="F21" s="55">
        <f ca="1">OFFSET(Lab_RFR!$B$10,'RFR term structures'!A21,2)</f>
        <v>1.8440000000000002E-2</v>
      </c>
      <c r="G21" s="55">
        <f ca="1">ROUND(OFFSET(Lab_RFR!$B$10,'RFR term structures'!A21,5),5)</f>
        <v>1.8630000000000001E-2</v>
      </c>
      <c r="H21" s="55" t="str">
        <f ca="1">IF($N$6="United States", ROUND(OFFSET(Lab_RFR!$B$10,'RFR term structures'!A21,8),5),"")</f>
        <v/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51"/>
      <c r="T21" s="18"/>
      <c r="U21" s="18"/>
      <c r="V21" s="18"/>
    </row>
    <row r="22" spans="1:22" s="19" customFormat="1" ht="15" x14ac:dyDescent="0.25">
      <c r="A22" s="18">
        <v>12</v>
      </c>
      <c r="B22" s="54">
        <f ca="1">OFFSET(Lab_RFR!$B$10,A22,1)</f>
        <v>1.6969999999999999E-2</v>
      </c>
      <c r="C22" s="54">
        <f ca="1">ROUND(OFFSET(Lab_RFR!$B$10,'RFR term structures'!A22,4),5)</f>
        <v>1.7479999999999999E-2</v>
      </c>
      <c r="D22" s="54" t="str">
        <f ca="1">IF($N$6="United States", ROUND(OFFSET(Lab_RFR!$B$10,'RFR term structures'!A22,7),5),"")</f>
        <v/>
      </c>
      <c r="E22" s="58"/>
      <c r="F22" s="55">
        <f ca="1">OFFSET(Lab_RFR!$B$10,'RFR term structures'!A22,2)</f>
        <v>1.8669999999999999E-2</v>
      </c>
      <c r="G22" s="55">
        <f ca="1">ROUND(OFFSET(Lab_RFR!$B$10,'RFR term structures'!A22,5),5)</f>
        <v>1.9130000000000001E-2</v>
      </c>
      <c r="H22" s="55" t="str">
        <f ca="1">IF($N$6="United States", ROUND(OFFSET(Lab_RFR!$B$10,'RFR term structures'!A22,8),5),"")</f>
        <v/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51"/>
      <c r="T22" s="18"/>
      <c r="U22" s="18"/>
      <c r="V22" s="18"/>
    </row>
    <row r="23" spans="1:22" s="19" customFormat="1" ht="15" x14ac:dyDescent="0.25">
      <c r="A23" s="18">
        <v>13</v>
      </c>
      <c r="B23" s="54">
        <f ca="1">OFFSET(Lab_RFR!$B$10,A23,1)</f>
        <v>1.719E-2</v>
      </c>
      <c r="C23" s="54">
        <f ca="1">ROUND(OFFSET(Lab_RFR!$B$10,'RFR term structures'!A23,4),5)</f>
        <v>1.8069999999999999E-2</v>
      </c>
      <c r="D23" s="54" t="str">
        <f ca="1">IF($N$6="United States", ROUND(OFFSET(Lab_RFR!$B$10,'RFR term structures'!A23,7),5),"")</f>
        <v/>
      </c>
      <c r="E23" s="58"/>
      <c r="F23" s="55">
        <f ca="1">OFFSET(Lab_RFR!$B$10,'RFR term structures'!A23,2)</f>
        <v>1.8890000000000001E-2</v>
      </c>
      <c r="G23" s="55">
        <f ca="1">ROUND(OFFSET(Lab_RFR!$B$10,'RFR term structures'!A23,5),5)</f>
        <v>1.968E-2</v>
      </c>
      <c r="H23" s="55" t="str">
        <f ca="1">IF($N$6="United States", ROUND(OFFSET(Lab_RFR!$B$10,'RFR term structures'!A23,8),5),"")</f>
        <v/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51"/>
      <c r="T23" s="18"/>
      <c r="U23" s="18"/>
      <c r="V23" s="18"/>
    </row>
    <row r="24" spans="1:22" s="19" customFormat="1" ht="15" x14ac:dyDescent="0.25">
      <c r="A24" s="18">
        <v>14</v>
      </c>
      <c r="B24" s="54">
        <f ca="1">OFFSET(Lab_RFR!$B$10,A24,1)</f>
        <v>1.7430000000000001E-2</v>
      </c>
      <c r="C24" s="54">
        <f ca="1">ROUND(OFFSET(Lab_RFR!$B$10,'RFR term structures'!A24,4),5)</f>
        <v>1.8700000000000001E-2</v>
      </c>
      <c r="D24" s="54" t="str">
        <f ca="1">IF($N$6="United States", ROUND(OFFSET(Lab_RFR!$B$10,'RFR term structures'!A24,7),5),"")</f>
        <v/>
      </c>
      <c r="E24" s="58"/>
      <c r="F24" s="55">
        <f ca="1">OFFSET(Lab_RFR!$B$10,'RFR term structures'!A24,2)</f>
        <v>1.9130000000000001E-2</v>
      </c>
      <c r="G24" s="55">
        <f ca="1">ROUND(OFFSET(Lab_RFR!$B$10,'RFR term structures'!A24,5),5)</f>
        <v>2.027E-2</v>
      </c>
      <c r="H24" s="55" t="str">
        <f ca="1">IF($N$6="United States", ROUND(OFFSET(Lab_RFR!$B$10,'RFR term structures'!A24,8),5),"")</f>
        <v/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51"/>
      <c r="T24" s="18"/>
      <c r="U24" s="18"/>
      <c r="V24" s="18"/>
    </row>
    <row r="25" spans="1:22" s="19" customFormat="1" ht="15" x14ac:dyDescent="0.25">
      <c r="A25" s="18">
        <v>15</v>
      </c>
      <c r="B25" s="54">
        <f ca="1">OFFSET(Lab_RFR!$B$10,A25,1)</f>
        <v>1.7739999999999999E-2</v>
      </c>
      <c r="C25" s="54">
        <f ca="1">ROUND(OFFSET(Lab_RFR!$B$10,'RFR term structures'!A25,4),5)</f>
        <v>1.9349999999999999E-2</v>
      </c>
      <c r="D25" s="54" t="str">
        <f ca="1">IF($N$6="United States", ROUND(OFFSET(Lab_RFR!$B$10,'RFR term structures'!A25,7),5),"")</f>
        <v/>
      </c>
      <c r="E25" s="58"/>
      <c r="F25" s="55">
        <f ca="1">OFFSET(Lab_RFR!$B$10,'RFR term structures'!A25,2)</f>
        <v>1.9439999999999999E-2</v>
      </c>
      <c r="G25" s="55">
        <f ca="1">ROUND(OFFSET(Lab_RFR!$B$10,'RFR term structures'!A25,5),5)</f>
        <v>2.086E-2</v>
      </c>
      <c r="H25" s="55" t="str">
        <f ca="1">IF($N$6="United States", ROUND(OFFSET(Lab_RFR!$B$10,'RFR term structures'!A25,8),5),"")</f>
        <v/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51"/>
      <c r="T25" s="18"/>
      <c r="U25" s="18"/>
      <c r="V25" s="18"/>
    </row>
    <row r="26" spans="1:22" s="19" customFormat="1" ht="15" x14ac:dyDescent="0.25">
      <c r="A26" s="18">
        <v>16</v>
      </c>
      <c r="B26" s="54">
        <f ca="1">OFFSET(Lab_RFR!$B$10,A26,1)</f>
        <v>1.814E-2</v>
      </c>
      <c r="C26" s="54">
        <f ca="1">ROUND(OFFSET(Lab_RFR!$B$10,'RFR term structures'!A26,4),5)</f>
        <v>1.9990000000000001E-2</v>
      </c>
      <c r="D26" s="54" t="str">
        <f ca="1">IF($N$6="United States", ROUND(OFFSET(Lab_RFR!$B$10,'RFR term structures'!A26,7),5),"")</f>
        <v/>
      </c>
      <c r="E26" s="58"/>
      <c r="F26" s="55">
        <f ca="1">OFFSET(Lab_RFR!$B$10,'RFR term structures'!A26,2)</f>
        <v>1.983E-2</v>
      </c>
      <c r="G26" s="55">
        <f ca="1">ROUND(OFFSET(Lab_RFR!$B$10,'RFR term structures'!A26,5),5)</f>
        <v>2.145E-2</v>
      </c>
      <c r="H26" s="55" t="str">
        <f ca="1">IF($N$6="United States", ROUND(OFFSET(Lab_RFR!$B$10,'RFR term structures'!A26,8),5),"")</f>
        <v/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51"/>
      <c r="T26" s="18"/>
      <c r="U26" s="18"/>
      <c r="V26" s="18"/>
    </row>
    <row r="27" spans="1:22" s="19" customFormat="1" ht="15" x14ac:dyDescent="0.25">
      <c r="A27" s="18">
        <v>17</v>
      </c>
      <c r="B27" s="54">
        <f ca="1">OFFSET(Lab_RFR!$B$10,A27,1)</f>
        <v>1.8599999999999998E-2</v>
      </c>
      <c r="C27" s="54">
        <f ca="1">ROUND(OFFSET(Lab_RFR!$B$10,'RFR term structures'!A27,4),5)</f>
        <v>2.0619999999999999E-2</v>
      </c>
      <c r="D27" s="54" t="str">
        <f ca="1">IF($N$6="United States", ROUND(OFFSET(Lab_RFR!$B$10,'RFR term structures'!A27,7),5),"")</f>
        <v/>
      </c>
      <c r="E27" s="58"/>
      <c r="F27" s="55">
        <f ca="1">OFFSET(Lab_RFR!$B$10,'RFR term structures'!A27,2)</f>
        <v>2.027E-2</v>
      </c>
      <c r="G27" s="55">
        <f ca="1">ROUND(OFFSET(Lab_RFR!$B$10,'RFR term structures'!A27,5),5)</f>
        <v>2.2040000000000001E-2</v>
      </c>
      <c r="H27" s="55" t="str">
        <f ca="1">IF($N$6="United States", ROUND(OFFSET(Lab_RFR!$B$10,'RFR term structures'!A27,8),5),"")</f>
        <v/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51"/>
      <c r="T27" s="18"/>
      <c r="U27" s="18"/>
      <c r="V27" s="18"/>
    </row>
    <row r="28" spans="1:22" s="19" customFormat="1" ht="15" x14ac:dyDescent="0.25">
      <c r="A28" s="18">
        <v>18</v>
      </c>
      <c r="B28" s="54">
        <f ca="1">OFFSET(Lab_RFR!$B$10,A28,1)</f>
        <v>1.9109999999999999E-2</v>
      </c>
      <c r="C28" s="54">
        <f ca="1">ROUND(OFFSET(Lab_RFR!$B$10,'RFR term structures'!A28,4),5)</f>
        <v>2.1239999999999998E-2</v>
      </c>
      <c r="D28" s="54" t="str">
        <f ca="1">IF($N$6="United States", ROUND(OFFSET(Lab_RFR!$B$10,'RFR term structures'!A28,7),5),"")</f>
        <v/>
      </c>
      <c r="E28" s="58"/>
      <c r="F28" s="55">
        <f ca="1">OFFSET(Lab_RFR!$B$10,'RFR term structures'!A28,2)</f>
        <v>2.0740000000000001E-2</v>
      </c>
      <c r="G28" s="55">
        <f ca="1">ROUND(OFFSET(Lab_RFR!$B$10,'RFR term structures'!A28,5),5)</f>
        <v>2.2610000000000002E-2</v>
      </c>
      <c r="H28" s="55" t="str">
        <f ca="1">IF($N$6="United States", ROUND(OFFSET(Lab_RFR!$B$10,'RFR term structures'!A28,8),5),"")</f>
        <v/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51"/>
      <c r="T28" s="18"/>
      <c r="U28" s="18"/>
      <c r="V28" s="18"/>
    </row>
    <row r="29" spans="1:22" s="19" customFormat="1" ht="15" x14ac:dyDescent="0.25">
      <c r="A29" s="18">
        <v>19</v>
      </c>
      <c r="B29" s="54">
        <f ca="1">OFFSET(Lab_RFR!$B$10,A29,1)</f>
        <v>1.9640000000000001E-2</v>
      </c>
      <c r="C29" s="54">
        <f ca="1">ROUND(OFFSET(Lab_RFR!$B$10,'RFR term structures'!A29,4),5)</f>
        <v>2.1839999999999998E-2</v>
      </c>
      <c r="D29" s="54" t="str">
        <f ca="1">IF($N$6="United States", ROUND(OFFSET(Lab_RFR!$B$10,'RFR term structures'!A29,7),5),"")</f>
        <v/>
      </c>
      <c r="E29" s="58"/>
      <c r="F29" s="55">
        <f ca="1">OFFSET(Lab_RFR!$B$10,'RFR term structures'!A29,2)</f>
        <v>2.1239999999999998E-2</v>
      </c>
      <c r="G29" s="55">
        <f ca="1">ROUND(OFFSET(Lab_RFR!$B$10,'RFR term structures'!A29,5),5)</f>
        <v>2.317E-2</v>
      </c>
      <c r="H29" s="55" t="str">
        <f ca="1">IF($N$6="United States", ROUND(OFFSET(Lab_RFR!$B$10,'RFR term structures'!A29,8),5),"")</f>
        <v/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51"/>
      <c r="T29" s="18"/>
      <c r="U29" s="18"/>
      <c r="V29" s="18"/>
    </row>
    <row r="30" spans="1:22" s="19" customFormat="1" ht="15" x14ac:dyDescent="0.25">
      <c r="A30" s="18">
        <v>20</v>
      </c>
      <c r="B30" s="54">
        <f ca="1">OFFSET(Lab_RFR!$B$10,A30,1)</f>
        <v>2.018E-2</v>
      </c>
      <c r="C30" s="54">
        <f ca="1">ROUND(OFFSET(Lab_RFR!$B$10,'RFR term structures'!A30,4),5)</f>
        <v>2.2419999999999999E-2</v>
      </c>
      <c r="D30" s="54" t="str">
        <f ca="1">IF($N$6="United States", ROUND(OFFSET(Lab_RFR!$B$10,'RFR term structures'!A30,7),5),"")</f>
        <v/>
      </c>
      <c r="E30" s="58"/>
      <c r="F30" s="55">
        <f ca="1">OFFSET(Lab_RFR!$B$10,'RFR term structures'!A30,2)</f>
        <v>2.1739999999999999E-2</v>
      </c>
      <c r="G30" s="55">
        <f ca="1">ROUND(OFFSET(Lab_RFR!$B$10,'RFR term structures'!A30,5),5)</f>
        <v>2.3699999999999999E-2</v>
      </c>
      <c r="H30" s="55" t="str">
        <f ca="1">IF($N$6="United States", ROUND(OFFSET(Lab_RFR!$B$10,'RFR term structures'!A30,8),5),"")</f>
        <v/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51"/>
      <c r="T30" s="18"/>
      <c r="U30" s="18"/>
      <c r="V30" s="18"/>
    </row>
    <row r="31" spans="1:22" s="19" customFormat="1" ht="15" x14ac:dyDescent="0.25">
      <c r="A31" s="18">
        <v>21</v>
      </c>
      <c r="B31" s="54">
        <f ca="1">OFFSET(Lab_RFR!$B$10,A31,1)</f>
        <v>2.0719999999999999E-2</v>
      </c>
      <c r="C31" s="54">
        <f ca="1">ROUND(OFFSET(Lab_RFR!$B$10,'RFR term structures'!A31,4),5)</f>
        <v>2.298E-2</v>
      </c>
      <c r="D31" s="54" t="str">
        <f ca="1">IF($N$6="United States", ROUND(OFFSET(Lab_RFR!$B$10,'RFR term structures'!A31,7),5),"")</f>
        <v/>
      </c>
      <c r="E31" s="58"/>
      <c r="F31" s="55">
        <f ca="1">OFFSET(Lab_RFR!$B$10,'RFR term structures'!A31,2)</f>
        <v>2.2239999999999999E-2</v>
      </c>
      <c r="G31" s="55">
        <f ca="1">ROUND(OFFSET(Lab_RFR!$B$10,'RFR term structures'!A31,5),5)</f>
        <v>2.4219999999999998E-2</v>
      </c>
      <c r="H31" s="55" t="str">
        <f ca="1">IF($N$6="United States", ROUND(OFFSET(Lab_RFR!$B$10,'RFR term structures'!A31,8),5),"")</f>
        <v/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51"/>
      <c r="T31" s="18"/>
      <c r="U31" s="18"/>
      <c r="V31" s="18"/>
    </row>
    <row r="32" spans="1:22" s="19" customFormat="1" ht="15" x14ac:dyDescent="0.25">
      <c r="A32" s="18">
        <v>22</v>
      </c>
      <c r="B32" s="54">
        <f ca="1">OFFSET(Lab_RFR!$B$10,A32,1)</f>
        <v>2.1260000000000001E-2</v>
      </c>
      <c r="C32" s="54">
        <f ca="1">ROUND(OFFSET(Lab_RFR!$B$10,'RFR term structures'!A32,4),5)</f>
        <v>2.3519999999999999E-2</v>
      </c>
      <c r="D32" s="54" t="str">
        <f ca="1">IF($N$6="United States", ROUND(OFFSET(Lab_RFR!$B$10,'RFR term structures'!A32,7),5),"")</f>
        <v/>
      </c>
      <c r="E32" s="58"/>
      <c r="F32" s="55">
        <f ca="1">OFFSET(Lab_RFR!$B$10,'RFR term structures'!A32,2)</f>
        <v>2.273E-2</v>
      </c>
      <c r="G32" s="55">
        <f ca="1">ROUND(OFFSET(Lab_RFR!$B$10,'RFR term structures'!A32,5),5)</f>
        <v>2.4719999999999999E-2</v>
      </c>
      <c r="H32" s="55" t="str">
        <f ca="1">IF($N$6="United States", ROUND(OFFSET(Lab_RFR!$B$10,'RFR term structures'!A32,8),5),"")</f>
        <v/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51"/>
      <c r="T32" s="18"/>
      <c r="U32" s="18"/>
      <c r="V32" s="18"/>
    </row>
    <row r="33" spans="1:22" s="19" customFormat="1" ht="15" x14ac:dyDescent="0.25">
      <c r="A33" s="18">
        <v>23</v>
      </c>
      <c r="B33" s="54">
        <f ca="1">OFFSET(Lab_RFR!$B$10,A33,1)</f>
        <v>2.179E-2</v>
      </c>
      <c r="C33" s="54">
        <f ca="1">ROUND(OFFSET(Lab_RFR!$B$10,'RFR term structures'!A33,4),5)</f>
        <v>2.4039999999999999E-2</v>
      </c>
      <c r="D33" s="54" t="str">
        <f ca="1">IF($N$6="United States", ROUND(OFFSET(Lab_RFR!$B$10,'RFR term structures'!A33,7),5),"")</f>
        <v/>
      </c>
      <c r="E33" s="58"/>
      <c r="F33" s="55">
        <f ca="1">OFFSET(Lab_RFR!$B$10,'RFR term structures'!A33,2)</f>
        <v>2.3220000000000001E-2</v>
      </c>
      <c r="G33" s="55">
        <f ca="1">ROUND(OFFSET(Lab_RFR!$B$10,'RFR term structures'!A33,5),5)</f>
        <v>2.5190000000000001E-2</v>
      </c>
      <c r="H33" s="55" t="str">
        <f ca="1">IF($N$6="United States", ROUND(OFFSET(Lab_RFR!$B$10,'RFR term structures'!A33,8),5),"")</f>
        <v/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51"/>
      <c r="T33" s="18"/>
      <c r="U33" s="18"/>
      <c r="V33" s="18"/>
    </row>
    <row r="34" spans="1:22" s="19" customFormat="1" ht="15" x14ac:dyDescent="0.25">
      <c r="A34" s="18">
        <v>24</v>
      </c>
      <c r="B34" s="54">
        <f ca="1">OFFSET(Lab_RFR!$B$10,A34,1)</f>
        <v>2.23E-2</v>
      </c>
      <c r="C34" s="54">
        <f ca="1">ROUND(OFFSET(Lab_RFR!$B$10,'RFR term structures'!A34,4),5)</f>
        <v>2.453E-2</v>
      </c>
      <c r="D34" s="54" t="str">
        <f ca="1">IF($N$6="United States", ROUND(OFFSET(Lab_RFR!$B$10,'RFR term structures'!A34,7),5),"")</f>
        <v/>
      </c>
      <c r="E34" s="58"/>
      <c r="F34" s="55">
        <f ca="1">OFFSET(Lab_RFR!$B$10,'RFR term structures'!A34,2)</f>
        <v>2.3699999999999999E-2</v>
      </c>
      <c r="G34" s="55">
        <f ca="1">ROUND(OFFSET(Lab_RFR!$B$10,'RFR term structures'!A34,5),5)</f>
        <v>2.5649999999999999E-2</v>
      </c>
      <c r="H34" s="55" t="str">
        <f ca="1">IF($N$6="United States", ROUND(OFFSET(Lab_RFR!$B$10,'RFR term structures'!A34,8),5),"")</f>
        <v/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51"/>
      <c r="T34" s="18"/>
      <c r="U34" s="18"/>
      <c r="V34" s="18"/>
    </row>
    <row r="35" spans="1:22" s="19" customFormat="1" ht="15" x14ac:dyDescent="0.25">
      <c r="A35" s="18">
        <v>25</v>
      </c>
      <c r="B35" s="54">
        <f ca="1">OFFSET(Lab_RFR!$B$10,A35,1)</f>
        <v>2.281E-2</v>
      </c>
      <c r="C35" s="54">
        <f ca="1">ROUND(OFFSET(Lab_RFR!$B$10,'RFR term structures'!A35,4),5)</f>
        <v>2.5010000000000001E-2</v>
      </c>
      <c r="D35" s="54" t="str">
        <f ca="1">IF($N$6="United States", ROUND(OFFSET(Lab_RFR!$B$10,'RFR term structures'!A35,7),5),"")</f>
        <v/>
      </c>
      <c r="E35" s="58"/>
      <c r="F35" s="55">
        <f ca="1">OFFSET(Lab_RFR!$B$10,'RFR term structures'!A35,2)</f>
        <v>2.4160000000000001E-2</v>
      </c>
      <c r="G35" s="55">
        <f ca="1">ROUND(OFFSET(Lab_RFR!$B$10,'RFR term structures'!A35,5),5)</f>
        <v>2.6089999999999999E-2</v>
      </c>
      <c r="H35" s="55" t="str">
        <f ca="1">IF($N$6="United States", ROUND(OFFSET(Lab_RFR!$B$10,'RFR term structures'!A35,8),5),"")</f>
        <v/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51"/>
      <c r="T35" s="18"/>
      <c r="U35" s="18"/>
      <c r="V35" s="18"/>
    </row>
    <row r="36" spans="1:22" s="19" customFormat="1" ht="15" x14ac:dyDescent="0.25">
      <c r="A36" s="18">
        <v>26</v>
      </c>
      <c r="B36" s="54">
        <f ca="1">OFFSET(Lab_RFR!$B$10,A36,1)</f>
        <v>2.3290000000000002E-2</v>
      </c>
      <c r="C36" s="54">
        <f ca="1">ROUND(OFFSET(Lab_RFR!$B$10,'RFR term structures'!A36,4),5)</f>
        <v>2.546E-2</v>
      </c>
      <c r="D36" s="54" t="str">
        <f ca="1">IF($N$6="United States", ROUND(OFFSET(Lab_RFR!$B$10,'RFR term structures'!A36,7),5),"")</f>
        <v/>
      </c>
      <c r="E36" s="58"/>
      <c r="F36" s="55">
        <f ca="1">OFFSET(Lab_RFR!$B$10,'RFR term structures'!A36,2)</f>
        <v>2.461E-2</v>
      </c>
      <c r="G36" s="55">
        <f ca="1">ROUND(OFFSET(Lab_RFR!$B$10,'RFR term structures'!A36,5),5)</f>
        <v>2.6499999999999999E-2</v>
      </c>
      <c r="H36" s="55" t="str">
        <f ca="1">IF($N$6="United States", ROUND(OFFSET(Lab_RFR!$B$10,'RFR term structures'!A36,8),5),"")</f>
        <v/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51"/>
      <c r="T36" s="18"/>
      <c r="U36" s="18"/>
      <c r="V36" s="18"/>
    </row>
    <row r="37" spans="1:22" s="19" customFormat="1" ht="15" x14ac:dyDescent="0.25">
      <c r="A37" s="18">
        <v>27</v>
      </c>
      <c r="B37" s="54">
        <f ca="1">OFFSET(Lab_RFR!$B$10,A37,1)</f>
        <v>2.376E-2</v>
      </c>
      <c r="C37" s="54">
        <f ca="1">ROUND(OFFSET(Lab_RFR!$B$10,'RFR term structures'!A37,4),5)</f>
        <v>2.589E-2</v>
      </c>
      <c r="D37" s="54" t="str">
        <f ca="1">IF($N$6="United States", ROUND(OFFSET(Lab_RFR!$B$10,'RFR term structures'!A37,7),5),"")</f>
        <v/>
      </c>
      <c r="E37" s="58"/>
      <c r="F37" s="55">
        <f ca="1">OFFSET(Lab_RFR!$B$10,'RFR term structures'!A37,2)</f>
        <v>2.504E-2</v>
      </c>
      <c r="G37" s="55">
        <f ca="1">ROUND(OFFSET(Lab_RFR!$B$10,'RFR term structures'!A37,5),5)</f>
        <v>2.69E-2</v>
      </c>
      <c r="H37" s="55" t="str">
        <f ca="1">IF($N$6="United States", ROUND(OFFSET(Lab_RFR!$B$10,'RFR term structures'!A37,8),5),"")</f>
        <v/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51"/>
      <c r="T37" s="18"/>
      <c r="U37" s="18"/>
      <c r="V37" s="18"/>
    </row>
    <row r="38" spans="1:22" s="19" customFormat="1" ht="15" x14ac:dyDescent="0.25">
      <c r="A38" s="18">
        <v>28</v>
      </c>
      <c r="B38" s="54">
        <f ca="1">OFFSET(Lab_RFR!$B$10,A38,1)</f>
        <v>2.4219999999999998E-2</v>
      </c>
      <c r="C38" s="54">
        <f ca="1">ROUND(OFFSET(Lab_RFR!$B$10,'RFR term structures'!A38,4),5)</f>
        <v>2.63E-2</v>
      </c>
      <c r="D38" s="54" t="str">
        <f ca="1">IF($N$6="United States", ROUND(OFFSET(Lab_RFR!$B$10,'RFR term structures'!A38,7),5),"")</f>
        <v/>
      </c>
      <c r="E38" s="58"/>
      <c r="F38" s="55">
        <f ca="1">OFFSET(Lab_RFR!$B$10,'RFR term structures'!A38,2)</f>
        <v>2.546E-2</v>
      </c>
      <c r="G38" s="55">
        <f ca="1">ROUND(OFFSET(Lab_RFR!$B$10,'RFR term structures'!A38,5),5)</f>
        <v>2.7289999999999998E-2</v>
      </c>
      <c r="H38" s="55" t="str">
        <f ca="1">IF($N$6="United States", ROUND(OFFSET(Lab_RFR!$B$10,'RFR term structures'!A38,8),5),"")</f>
        <v/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51"/>
      <c r="T38" s="18"/>
      <c r="U38" s="18"/>
      <c r="V38" s="18"/>
    </row>
    <row r="39" spans="1:22" s="19" customFormat="1" ht="15" x14ac:dyDescent="0.25">
      <c r="A39" s="18">
        <v>29</v>
      </c>
      <c r="B39" s="54">
        <f ca="1">OFFSET(Lab_RFR!$B$10,A39,1)</f>
        <v>2.4660000000000001E-2</v>
      </c>
      <c r="C39" s="54">
        <f ca="1">ROUND(OFFSET(Lab_RFR!$B$10,'RFR term structures'!A39,4),5)</f>
        <v>2.6700000000000002E-2</v>
      </c>
      <c r="D39" s="54" t="str">
        <f ca="1">IF($N$6="United States", ROUND(OFFSET(Lab_RFR!$B$10,'RFR term structures'!A39,7),5),"")</f>
        <v/>
      </c>
      <c r="E39" s="58"/>
      <c r="F39" s="55">
        <f ca="1">OFFSET(Lab_RFR!$B$10,'RFR term structures'!A39,2)</f>
        <v>2.5860000000000001E-2</v>
      </c>
      <c r="G39" s="55">
        <f ca="1">ROUND(OFFSET(Lab_RFR!$B$10,'RFR term structures'!A39,5),5)</f>
        <v>2.7650000000000001E-2</v>
      </c>
      <c r="H39" s="55" t="str">
        <f ca="1">IF($N$6="United States", ROUND(OFFSET(Lab_RFR!$B$10,'RFR term structures'!A39,8),5),"")</f>
        <v/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51"/>
      <c r="T39" s="18"/>
      <c r="U39" s="18"/>
      <c r="V39" s="18"/>
    </row>
    <row r="40" spans="1:22" s="19" customFormat="1" ht="15" x14ac:dyDescent="0.25">
      <c r="A40" s="18">
        <v>30</v>
      </c>
      <c r="B40" s="54">
        <f ca="1">OFFSET(Lab_RFR!$B$10,A40,1)</f>
        <v>2.5080000000000002E-2</v>
      </c>
      <c r="C40" s="54">
        <f ca="1">ROUND(OFFSET(Lab_RFR!$B$10,'RFR term structures'!A40,4),5)</f>
        <v>2.708E-2</v>
      </c>
      <c r="D40" s="54" t="str">
        <f ca="1">IF($N$6="United States", ROUND(OFFSET(Lab_RFR!$B$10,'RFR term structures'!A40,7),5),"")</f>
        <v/>
      </c>
      <c r="E40" s="58"/>
      <c r="F40" s="55">
        <f ca="1">OFFSET(Lab_RFR!$B$10,'RFR term structures'!A40,2)</f>
        <v>2.6249999999999999E-2</v>
      </c>
      <c r="G40" s="55">
        <f ca="1">ROUND(OFFSET(Lab_RFR!$B$10,'RFR term structures'!A40,5),5)</f>
        <v>2.8000000000000001E-2</v>
      </c>
      <c r="H40" s="55" t="str">
        <f ca="1">IF($N$6="United States", ROUND(OFFSET(Lab_RFR!$B$10,'RFR term structures'!A40,8),5),"")</f>
        <v/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51"/>
      <c r="T40" s="18"/>
      <c r="U40" s="18"/>
      <c r="V40" s="18"/>
    </row>
    <row r="41" spans="1:22" s="19" customFormat="1" ht="15" x14ac:dyDescent="0.25">
      <c r="A41" s="18">
        <v>31</v>
      </c>
      <c r="B41" s="54">
        <f ca="1">OFFSET(Lab_RFR!$B$10,A41,1)</f>
        <v>2.5479999999999999E-2</v>
      </c>
      <c r="C41" s="54">
        <f ca="1">ROUND(OFFSET(Lab_RFR!$B$10,'RFR term structures'!A41,4),5)</f>
        <v>2.7439999999999999E-2</v>
      </c>
      <c r="D41" s="54" t="str">
        <f ca="1">IF($N$6="United States", ROUND(OFFSET(Lab_RFR!$B$10,'RFR term structures'!A41,7),5),"")</f>
        <v/>
      </c>
      <c r="E41" s="58"/>
      <c r="F41" s="55">
        <f ca="1">OFFSET(Lab_RFR!$B$10,'RFR term structures'!A41,2)</f>
        <v>2.6620000000000001E-2</v>
      </c>
      <c r="G41" s="55">
        <f ca="1">ROUND(OFFSET(Lab_RFR!$B$10,'RFR term structures'!A41,5),5)</f>
        <v>2.8340000000000001E-2</v>
      </c>
      <c r="H41" s="55" t="str">
        <f ca="1">IF($N$6="United States", ROUND(OFFSET(Lab_RFR!$B$10,'RFR term structures'!A41,8),5),"")</f>
        <v/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51"/>
      <c r="T41" s="18"/>
      <c r="U41" s="18"/>
      <c r="V41" s="18"/>
    </row>
    <row r="42" spans="1:22" s="19" customFormat="1" ht="15" x14ac:dyDescent="0.25">
      <c r="A42" s="18">
        <v>32</v>
      </c>
      <c r="B42" s="54">
        <f ca="1">OFFSET(Lab_RFR!$B$10,A42,1)</f>
        <v>2.5870000000000001E-2</v>
      </c>
      <c r="C42" s="54">
        <f ca="1">ROUND(OFFSET(Lab_RFR!$B$10,'RFR term structures'!A42,4),5)</f>
        <v>2.7779999999999999E-2</v>
      </c>
      <c r="D42" s="54" t="str">
        <f ca="1">IF($N$6="United States", ROUND(OFFSET(Lab_RFR!$B$10,'RFR term structures'!A42,7),5),"")</f>
        <v/>
      </c>
      <c r="E42" s="58"/>
      <c r="F42" s="55">
        <f ca="1">OFFSET(Lab_RFR!$B$10,'RFR term structures'!A42,2)</f>
        <v>2.6980000000000001E-2</v>
      </c>
      <c r="G42" s="55">
        <f ca="1">ROUND(OFFSET(Lab_RFR!$B$10,'RFR term structures'!A42,5),5)</f>
        <v>2.8660000000000001E-2</v>
      </c>
      <c r="H42" s="55" t="str">
        <f ca="1">IF($N$6="United States", ROUND(OFFSET(Lab_RFR!$B$10,'RFR term structures'!A42,8),5),"")</f>
        <v/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51"/>
      <c r="T42" s="18"/>
      <c r="U42" s="18"/>
      <c r="V42" s="18"/>
    </row>
    <row r="43" spans="1:22" s="19" customFormat="1" ht="15" x14ac:dyDescent="0.25">
      <c r="A43" s="18">
        <v>33</v>
      </c>
      <c r="B43" s="54">
        <f ca="1">OFFSET(Lab_RFR!$B$10,A43,1)</f>
        <v>2.6239999999999999E-2</v>
      </c>
      <c r="C43" s="54">
        <f ca="1">ROUND(OFFSET(Lab_RFR!$B$10,'RFR term structures'!A43,4),5)</f>
        <v>2.811E-2</v>
      </c>
      <c r="D43" s="54" t="str">
        <f ca="1">IF($N$6="United States", ROUND(OFFSET(Lab_RFR!$B$10,'RFR term structures'!A43,7),5),"")</f>
        <v/>
      </c>
      <c r="E43" s="58"/>
      <c r="F43" s="55">
        <f ca="1">OFFSET(Lab_RFR!$B$10,'RFR term structures'!A43,2)</f>
        <v>2.7320000000000001E-2</v>
      </c>
      <c r="G43" s="55">
        <f ca="1">ROUND(OFFSET(Lab_RFR!$B$10,'RFR term structures'!A43,5),5)</f>
        <v>2.896E-2</v>
      </c>
      <c r="H43" s="55" t="str">
        <f ca="1">IF($N$6="United States", ROUND(OFFSET(Lab_RFR!$B$10,'RFR term structures'!A43,8),5),"")</f>
        <v/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51"/>
      <c r="T43" s="18"/>
      <c r="U43" s="18"/>
      <c r="V43" s="18"/>
    </row>
    <row r="44" spans="1:22" s="19" customFormat="1" ht="15" x14ac:dyDescent="0.25">
      <c r="A44" s="18">
        <v>34</v>
      </c>
      <c r="B44" s="54">
        <f ca="1">OFFSET(Lab_RFR!$B$10,A44,1)</f>
        <v>2.6599999999999999E-2</v>
      </c>
      <c r="C44" s="54">
        <f ca="1">ROUND(OFFSET(Lab_RFR!$B$10,'RFR term structures'!A44,4),5)</f>
        <v>2.843E-2</v>
      </c>
      <c r="D44" s="54" t="str">
        <f ca="1">IF($N$6="United States", ROUND(OFFSET(Lab_RFR!$B$10,'RFR term structures'!A44,7),5),"")</f>
        <v/>
      </c>
      <c r="E44" s="58"/>
      <c r="F44" s="55">
        <f ca="1">OFFSET(Lab_RFR!$B$10,'RFR term structures'!A44,2)</f>
        <v>2.7650000000000001E-2</v>
      </c>
      <c r="G44" s="55">
        <f ca="1">ROUND(OFFSET(Lab_RFR!$B$10,'RFR term structures'!A44,5),5)</f>
        <v>2.9260000000000001E-2</v>
      </c>
      <c r="H44" s="55" t="str">
        <f ca="1">IF($N$6="United States", ROUND(OFFSET(Lab_RFR!$B$10,'RFR term structures'!A44,8),5),"")</f>
        <v/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51"/>
      <c r="T44" s="18"/>
      <c r="U44" s="18"/>
      <c r="V44" s="18"/>
    </row>
    <row r="45" spans="1:22" s="19" customFormat="1" ht="15" x14ac:dyDescent="0.25">
      <c r="A45" s="18">
        <v>35</v>
      </c>
      <c r="B45" s="54">
        <f ca="1">OFFSET(Lab_RFR!$B$10,A45,1)</f>
        <v>2.6950000000000002E-2</v>
      </c>
      <c r="C45" s="54">
        <f ca="1">ROUND(OFFSET(Lab_RFR!$B$10,'RFR term structures'!A45,4),5)</f>
        <v>2.8729999999999999E-2</v>
      </c>
      <c r="D45" s="54" t="str">
        <f ca="1">IF($N$6="United States", ROUND(OFFSET(Lab_RFR!$B$10,'RFR term structures'!A45,7),5),"")</f>
        <v/>
      </c>
      <c r="E45" s="58"/>
      <c r="F45" s="55">
        <f ca="1">OFFSET(Lab_RFR!$B$10,'RFR term structures'!A45,2)</f>
        <v>2.7969999999999998E-2</v>
      </c>
      <c r="G45" s="55">
        <f ca="1">ROUND(OFFSET(Lab_RFR!$B$10,'RFR term structures'!A45,5),5)</f>
        <v>2.954E-2</v>
      </c>
      <c r="H45" s="55" t="str">
        <f ca="1">IF($N$6="United States", ROUND(OFFSET(Lab_RFR!$B$10,'RFR term structures'!A45,8),5),"")</f>
        <v/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51"/>
      <c r="T45" s="18"/>
      <c r="U45" s="18"/>
      <c r="V45" s="18"/>
    </row>
    <row r="46" spans="1:22" s="19" customFormat="1" ht="15" x14ac:dyDescent="0.25">
      <c r="A46" s="18">
        <v>36</v>
      </c>
      <c r="B46" s="54">
        <f ca="1">OFFSET(Lab_RFR!$B$10,A46,1)</f>
        <v>2.7279999999999999E-2</v>
      </c>
      <c r="C46" s="54">
        <f ca="1">ROUND(OFFSET(Lab_RFR!$B$10,'RFR term structures'!A46,4),5)</f>
        <v>2.9020000000000001E-2</v>
      </c>
      <c r="D46" s="54" t="str">
        <f ca="1">IF($N$6="United States", ROUND(OFFSET(Lab_RFR!$B$10,'RFR term structures'!A46,7),5),"")</f>
        <v/>
      </c>
      <c r="E46" s="58"/>
      <c r="F46" s="55">
        <f ca="1">OFFSET(Lab_RFR!$B$10,'RFR term structures'!A46,2)</f>
        <v>2.828E-2</v>
      </c>
      <c r="G46" s="55">
        <f ca="1">ROUND(OFFSET(Lab_RFR!$B$10,'RFR term structures'!A46,5),5)</f>
        <v>2.981E-2</v>
      </c>
      <c r="H46" s="55" t="str">
        <f ca="1">IF($N$6="United States", ROUND(OFFSET(Lab_RFR!$B$10,'RFR term structures'!A46,8),5),"")</f>
        <v/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51"/>
      <c r="T46" s="18"/>
      <c r="U46" s="18"/>
      <c r="V46" s="18"/>
    </row>
    <row r="47" spans="1:22" s="19" customFormat="1" ht="15" x14ac:dyDescent="0.25">
      <c r="A47" s="18">
        <v>37</v>
      </c>
      <c r="B47" s="54">
        <f ca="1">OFFSET(Lab_RFR!$B$10,A47,1)</f>
        <v>2.759E-2</v>
      </c>
      <c r="C47" s="54">
        <f ca="1">ROUND(OFFSET(Lab_RFR!$B$10,'RFR term structures'!A47,4),5)</f>
        <v>2.93E-2</v>
      </c>
      <c r="D47" s="54" t="str">
        <f ca="1">IF($N$6="United States", ROUND(OFFSET(Lab_RFR!$B$10,'RFR term structures'!A47,7),5),"")</f>
        <v/>
      </c>
      <c r="E47" s="58"/>
      <c r="F47" s="55">
        <f ca="1">OFFSET(Lab_RFR!$B$10,'RFR term structures'!A47,2)</f>
        <v>2.8570000000000002E-2</v>
      </c>
      <c r="G47" s="55">
        <f ca="1">ROUND(OFFSET(Lab_RFR!$B$10,'RFR term structures'!A47,5),5)</f>
        <v>3.006E-2</v>
      </c>
      <c r="H47" s="55" t="str">
        <f ca="1">IF($N$6="United States", ROUND(OFFSET(Lab_RFR!$B$10,'RFR term structures'!A47,8),5),"")</f>
        <v/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51"/>
      <c r="T47" s="18"/>
      <c r="U47" s="18"/>
      <c r="V47" s="18"/>
    </row>
    <row r="48" spans="1:22" s="19" customFormat="1" ht="15" x14ac:dyDescent="0.25">
      <c r="A48" s="18">
        <v>38</v>
      </c>
      <c r="B48" s="54">
        <f ca="1">OFFSET(Lab_RFR!$B$10,A48,1)</f>
        <v>2.7900000000000001E-2</v>
      </c>
      <c r="C48" s="54">
        <f ca="1">ROUND(OFFSET(Lab_RFR!$B$10,'RFR term structures'!A48,4),5)</f>
        <v>2.9559999999999999E-2</v>
      </c>
      <c r="D48" s="54" t="str">
        <f ca="1">IF($N$6="United States", ROUND(OFFSET(Lab_RFR!$B$10,'RFR term structures'!A48,7),5),"")</f>
        <v/>
      </c>
      <c r="E48" s="58"/>
      <c r="F48" s="55">
        <f ca="1">OFFSET(Lab_RFR!$B$10,'RFR term structures'!A48,2)</f>
        <v>2.8850000000000001E-2</v>
      </c>
      <c r="G48" s="55">
        <f ca="1">ROUND(OFFSET(Lab_RFR!$B$10,'RFR term structures'!A48,5),5)</f>
        <v>3.031E-2</v>
      </c>
      <c r="H48" s="55" t="str">
        <f ca="1">IF($N$6="United States", ROUND(OFFSET(Lab_RFR!$B$10,'RFR term structures'!A48,8),5),"")</f>
        <v/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51"/>
      <c r="T48" s="18"/>
      <c r="U48" s="18"/>
      <c r="V48" s="18"/>
    </row>
    <row r="49" spans="1:22" s="19" customFormat="1" ht="15" x14ac:dyDescent="0.25">
      <c r="A49" s="18">
        <v>39</v>
      </c>
      <c r="B49" s="54">
        <f ca="1">OFFSET(Lab_RFR!$B$10,A49,1)</f>
        <v>2.819E-2</v>
      </c>
      <c r="C49" s="54">
        <f ca="1">ROUND(OFFSET(Lab_RFR!$B$10,'RFR term structures'!A49,4),5)</f>
        <v>2.9819999999999999E-2</v>
      </c>
      <c r="D49" s="54" t="str">
        <f ca="1">IF($N$6="United States", ROUND(OFFSET(Lab_RFR!$B$10,'RFR term structures'!A49,7),5),"")</f>
        <v/>
      </c>
      <c r="E49" s="58"/>
      <c r="F49" s="55">
        <f ca="1">OFFSET(Lab_RFR!$B$10,'RFR term structures'!A49,2)</f>
        <v>2.912E-2</v>
      </c>
      <c r="G49" s="55">
        <f ca="1">ROUND(OFFSET(Lab_RFR!$B$10,'RFR term structures'!A49,5),5)</f>
        <v>3.0550000000000001E-2</v>
      </c>
      <c r="H49" s="55" t="str">
        <f ca="1">IF($N$6="United States", ROUND(OFFSET(Lab_RFR!$B$10,'RFR term structures'!A49,8),5),"")</f>
        <v/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51"/>
      <c r="T49" s="18"/>
      <c r="U49" s="18"/>
      <c r="V49" s="18"/>
    </row>
    <row r="50" spans="1:22" s="19" customFormat="1" ht="15" x14ac:dyDescent="0.25">
      <c r="A50" s="18">
        <v>40</v>
      </c>
      <c r="B50" s="54">
        <f ca="1">OFFSET(Lab_RFR!$B$10,A50,1)</f>
        <v>2.8469999999999999E-2</v>
      </c>
      <c r="C50" s="54">
        <f ca="1">ROUND(OFFSET(Lab_RFR!$B$10,'RFR term structures'!A50,4),5)</f>
        <v>3.006E-2</v>
      </c>
      <c r="D50" s="54" t="str">
        <f ca="1">IF($N$6="United States", ROUND(OFFSET(Lab_RFR!$B$10,'RFR term structures'!A50,7),5),"")</f>
        <v/>
      </c>
      <c r="E50" s="58"/>
      <c r="F50" s="55">
        <f ca="1">OFFSET(Lab_RFR!$B$10,'RFR term structures'!A50,2)</f>
        <v>2.938E-2</v>
      </c>
      <c r="G50" s="55">
        <f ca="1">ROUND(OFFSET(Lab_RFR!$B$10,'RFR term structures'!A50,5),5)</f>
        <v>3.0769999999999999E-2</v>
      </c>
      <c r="H50" s="55" t="str">
        <f ca="1">IF($N$6="United States", ROUND(OFFSET(Lab_RFR!$B$10,'RFR term structures'!A50,8),5),"")</f>
        <v/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51"/>
      <c r="T50" s="18"/>
      <c r="U50" s="18"/>
      <c r="V50" s="18"/>
    </row>
    <row r="51" spans="1:22" s="19" customFormat="1" ht="15" x14ac:dyDescent="0.25">
      <c r="A51" s="18">
        <v>41</v>
      </c>
      <c r="B51" s="54">
        <f ca="1">OFFSET(Lab_RFR!$B$10,A51,1)</f>
        <v>2.8740000000000002E-2</v>
      </c>
      <c r="C51" s="54">
        <f ca="1">ROUND(OFFSET(Lab_RFR!$B$10,'RFR term structures'!A51,4),5)</f>
        <v>3.0300000000000001E-2</v>
      </c>
      <c r="D51" s="54" t="str">
        <f ca="1">IF($N$6="United States", ROUND(OFFSET(Lab_RFR!$B$10,'RFR term structures'!A51,7),5),"")</f>
        <v/>
      </c>
      <c r="E51" s="58"/>
      <c r="F51" s="55">
        <f ca="1">OFFSET(Lab_RFR!$B$10,'RFR term structures'!A51,2)</f>
        <v>2.963E-2</v>
      </c>
      <c r="G51" s="55">
        <f ca="1">ROUND(OFFSET(Lab_RFR!$B$10,'RFR term structures'!A51,5),5)</f>
        <v>3.099E-2</v>
      </c>
      <c r="H51" s="55" t="str">
        <f ca="1">IF($N$6="United States", ROUND(OFFSET(Lab_RFR!$B$10,'RFR term structures'!A51,8),5),"")</f>
        <v/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51"/>
      <c r="T51" s="18"/>
      <c r="U51" s="18"/>
      <c r="V51" s="18"/>
    </row>
    <row r="52" spans="1:22" s="19" customFormat="1" ht="15" x14ac:dyDescent="0.25">
      <c r="A52" s="18">
        <v>42</v>
      </c>
      <c r="B52" s="54">
        <f ca="1">OFFSET(Lab_RFR!$B$10,A52,1)</f>
        <v>2.9000000000000001E-2</v>
      </c>
      <c r="C52" s="54">
        <f ca="1">ROUND(OFFSET(Lab_RFR!$B$10,'RFR term structures'!A52,4),5)</f>
        <v>3.0519999999999999E-2</v>
      </c>
      <c r="D52" s="54" t="str">
        <f ca="1">IF($N$6="United States", ROUND(OFFSET(Lab_RFR!$B$10,'RFR term structures'!A52,7),5),"")</f>
        <v/>
      </c>
      <c r="E52" s="58"/>
      <c r="F52" s="55">
        <f ca="1">OFFSET(Lab_RFR!$B$10,'RFR term structures'!A52,2)</f>
        <v>2.9860000000000001E-2</v>
      </c>
      <c r="G52" s="55">
        <f ca="1">ROUND(OFFSET(Lab_RFR!$B$10,'RFR term structures'!A52,5),5)</f>
        <v>3.1199999999999999E-2</v>
      </c>
      <c r="H52" s="55" t="str">
        <f ca="1">IF($N$6="United States", ROUND(OFFSET(Lab_RFR!$B$10,'RFR term structures'!A52,8),5),"")</f>
        <v/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51"/>
      <c r="T52" s="18"/>
      <c r="U52" s="18"/>
      <c r="V52" s="18"/>
    </row>
    <row r="53" spans="1:22" s="19" customFormat="1" ht="15" x14ac:dyDescent="0.25">
      <c r="A53" s="18">
        <v>43</v>
      </c>
      <c r="B53" s="54">
        <f ca="1">OFFSET(Lab_RFR!$B$10,A53,1)</f>
        <v>2.9250000000000002E-2</v>
      </c>
      <c r="C53" s="54">
        <f ca="1">ROUND(OFFSET(Lab_RFR!$B$10,'RFR term structures'!A53,4),5)</f>
        <v>3.074E-2</v>
      </c>
      <c r="D53" s="54" t="str">
        <f ca="1">IF($N$6="United States", ROUND(OFFSET(Lab_RFR!$B$10,'RFR term structures'!A53,7),5),"")</f>
        <v/>
      </c>
      <c r="E53" s="58"/>
      <c r="F53" s="55">
        <f ca="1">OFFSET(Lab_RFR!$B$10,'RFR term structures'!A53,2)</f>
        <v>3.0089999999999999E-2</v>
      </c>
      <c r="G53" s="55">
        <f ca="1">ROUND(OFFSET(Lab_RFR!$B$10,'RFR term structures'!A53,5),5)</f>
        <v>3.1399999999999997E-2</v>
      </c>
      <c r="H53" s="55" t="str">
        <f ca="1">IF($N$6="United States", ROUND(OFFSET(Lab_RFR!$B$10,'RFR term structures'!A53,8),5),"")</f>
        <v/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51"/>
      <c r="T53" s="18"/>
      <c r="U53" s="18"/>
      <c r="V53" s="18"/>
    </row>
    <row r="54" spans="1:22" s="19" customFormat="1" ht="15" x14ac:dyDescent="0.25">
      <c r="A54" s="18">
        <v>44</v>
      </c>
      <c r="B54" s="54">
        <f ca="1">OFFSET(Lab_RFR!$B$10,A54,1)</f>
        <v>2.9489999999999999E-2</v>
      </c>
      <c r="C54" s="54">
        <f ca="1">ROUND(OFFSET(Lab_RFR!$B$10,'RFR term structures'!A54,4),5)</f>
        <v>3.0949999999999998E-2</v>
      </c>
      <c r="D54" s="54" t="str">
        <f ca="1">IF($N$6="United States", ROUND(OFFSET(Lab_RFR!$B$10,'RFR term structures'!A54,7),5),"")</f>
        <v/>
      </c>
      <c r="E54" s="58"/>
      <c r="F54" s="55">
        <f ca="1">OFFSET(Lab_RFR!$B$10,'RFR term structures'!A54,2)</f>
        <v>3.032E-2</v>
      </c>
      <c r="G54" s="55">
        <f ca="1">ROUND(OFFSET(Lab_RFR!$B$10,'RFR term structures'!A54,5),5)</f>
        <v>3.1600000000000003E-2</v>
      </c>
      <c r="H54" s="55" t="str">
        <f ca="1">IF($N$6="United States", ROUND(OFFSET(Lab_RFR!$B$10,'RFR term structures'!A54,8),5),"")</f>
        <v/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51"/>
      <c r="T54" s="18"/>
      <c r="U54" s="18"/>
      <c r="V54" s="18"/>
    </row>
    <row r="55" spans="1:22" s="19" customFormat="1" ht="15" x14ac:dyDescent="0.25">
      <c r="A55" s="18">
        <v>45</v>
      </c>
      <c r="B55" s="54">
        <f ca="1">OFFSET(Lab_RFR!$B$10,A55,1)</f>
        <v>2.972E-2</v>
      </c>
      <c r="C55" s="54">
        <f ca="1">ROUND(OFFSET(Lab_RFR!$B$10,'RFR term structures'!A55,4),5)</f>
        <v>3.1150000000000001E-2</v>
      </c>
      <c r="D55" s="54" t="str">
        <f ca="1">IF($N$6="United States", ROUND(OFFSET(Lab_RFR!$B$10,'RFR term structures'!A55,7),5),"")</f>
        <v/>
      </c>
      <c r="E55" s="58"/>
      <c r="F55" s="55">
        <f ca="1">OFFSET(Lab_RFR!$B$10,'RFR term structures'!A55,2)</f>
        <v>3.0530000000000002E-2</v>
      </c>
      <c r="G55" s="55">
        <f ca="1">ROUND(OFFSET(Lab_RFR!$B$10,'RFR term structures'!A55,5),5)</f>
        <v>3.1780000000000003E-2</v>
      </c>
      <c r="H55" s="55" t="str">
        <f ca="1">IF($N$6="United States", ROUND(OFFSET(Lab_RFR!$B$10,'RFR term structures'!A55,8),5),"")</f>
        <v/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51"/>
      <c r="T55" s="18"/>
      <c r="U55" s="18"/>
      <c r="V55" s="18"/>
    </row>
    <row r="56" spans="1:22" s="19" customFormat="1" ht="15" x14ac:dyDescent="0.25">
      <c r="A56" s="18">
        <v>46</v>
      </c>
      <c r="B56" s="54">
        <f ca="1">OFFSET(Lab_RFR!$B$10,A56,1)</f>
        <v>2.9940000000000001E-2</v>
      </c>
      <c r="C56" s="54">
        <f ca="1">ROUND(OFFSET(Lab_RFR!$B$10,'RFR term structures'!A56,4),5)</f>
        <v>3.134E-2</v>
      </c>
      <c r="D56" s="54" t="str">
        <f ca="1">IF($N$6="United States", ROUND(OFFSET(Lab_RFR!$B$10,'RFR term structures'!A56,7),5),"")</f>
        <v/>
      </c>
      <c r="E56" s="58"/>
      <c r="F56" s="55">
        <f ca="1">OFFSET(Lab_RFR!$B$10,'RFR term structures'!A56,2)</f>
        <v>3.073E-2</v>
      </c>
      <c r="G56" s="55">
        <f ca="1">ROUND(OFFSET(Lab_RFR!$B$10,'RFR term structures'!A56,5),5)</f>
        <v>3.1960000000000002E-2</v>
      </c>
      <c r="H56" s="55" t="str">
        <f ca="1">IF($N$6="United States", ROUND(OFFSET(Lab_RFR!$B$10,'RFR term structures'!A56,8),5),"")</f>
        <v/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51"/>
      <c r="T56" s="18"/>
      <c r="U56" s="18"/>
      <c r="V56" s="18"/>
    </row>
    <row r="57" spans="1:22" s="19" customFormat="1" ht="15" x14ac:dyDescent="0.25">
      <c r="A57" s="18">
        <v>47</v>
      </c>
      <c r="B57" s="54">
        <f ca="1">OFFSET(Lab_RFR!$B$10,A57,1)</f>
        <v>3.0159999999999999E-2</v>
      </c>
      <c r="C57" s="54">
        <f ca="1">ROUND(OFFSET(Lab_RFR!$B$10,'RFR term structures'!A57,4),5)</f>
        <v>3.1530000000000002E-2</v>
      </c>
      <c r="D57" s="54" t="str">
        <f ca="1">IF($N$6="United States", ROUND(OFFSET(Lab_RFR!$B$10,'RFR term structures'!A57,7),5),"")</f>
        <v/>
      </c>
      <c r="E57" s="58"/>
      <c r="F57" s="55">
        <f ca="1">OFFSET(Lab_RFR!$B$10,'RFR term structures'!A57,2)</f>
        <v>3.0929999999999999E-2</v>
      </c>
      <c r="G57" s="55">
        <f ca="1">ROUND(OFFSET(Lab_RFR!$B$10,'RFR term structures'!A57,5),5)</f>
        <v>3.2129999999999999E-2</v>
      </c>
      <c r="H57" s="55" t="str">
        <f ca="1">IF($N$6="United States", ROUND(OFFSET(Lab_RFR!$B$10,'RFR term structures'!A57,8),5),"")</f>
        <v/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51"/>
      <c r="T57" s="18"/>
      <c r="U57" s="18"/>
      <c r="V57" s="18"/>
    </row>
    <row r="58" spans="1:22" s="19" customFormat="1" ht="15" x14ac:dyDescent="0.25">
      <c r="A58" s="18">
        <v>48</v>
      </c>
      <c r="B58" s="54">
        <f ca="1">OFFSET(Lab_RFR!$B$10,A58,1)</f>
        <v>3.0360000000000002E-2</v>
      </c>
      <c r="C58" s="54">
        <f ca="1">ROUND(OFFSET(Lab_RFR!$B$10,'RFR term structures'!A58,4),5)</f>
        <v>3.1699999999999999E-2</v>
      </c>
      <c r="D58" s="54" t="str">
        <f ca="1">IF($N$6="United States", ROUND(OFFSET(Lab_RFR!$B$10,'RFR term structures'!A58,7),5),"")</f>
        <v/>
      </c>
      <c r="E58" s="58"/>
      <c r="F58" s="55">
        <f ca="1">OFFSET(Lab_RFR!$B$10,'RFR term structures'!A58,2)</f>
        <v>3.1119999999999998E-2</v>
      </c>
      <c r="G58" s="55">
        <f ca="1">ROUND(OFFSET(Lab_RFR!$B$10,'RFR term structures'!A58,5),5)</f>
        <v>3.2300000000000002E-2</v>
      </c>
      <c r="H58" s="55" t="str">
        <f ca="1">IF($N$6="United States", ROUND(OFFSET(Lab_RFR!$B$10,'RFR term structures'!A58,8),5),"")</f>
        <v/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51"/>
      <c r="T58" s="18"/>
      <c r="U58" s="18"/>
      <c r="V58" s="18"/>
    </row>
    <row r="59" spans="1:22" s="19" customFormat="1" ht="15" x14ac:dyDescent="0.25">
      <c r="A59" s="18">
        <v>49</v>
      </c>
      <c r="B59" s="54">
        <f ca="1">OFFSET(Lab_RFR!$B$10,A59,1)</f>
        <v>3.056E-2</v>
      </c>
      <c r="C59" s="54">
        <f ca="1">ROUND(OFFSET(Lab_RFR!$B$10,'RFR term structures'!A59,4),5)</f>
        <v>3.1879999999999999E-2</v>
      </c>
      <c r="D59" s="54" t="str">
        <f ca="1">IF($N$6="United States", ROUND(OFFSET(Lab_RFR!$B$10,'RFR term structures'!A59,7),5),"")</f>
        <v/>
      </c>
      <c r="E59" s="58"/>
      <c r="F59" s="55">
        <f ca="1">OFFSET(Lab_RFR!$B$10,'RFR term structures'!A59,2)</f>
        <v>3.1300000000000001E-2</v>
      </c>
      <c r="G59" s="55">
        <f ca="1">ROUND(OFFSET(Lab_RFR!$B$10,'RFR term structures'!A59,5),5)</f>
        <v>3.2460000000000003E-2</v>
      </c>
      <c r="H59" s="55" t="str">
        <f ca="1">IF($N$6="United States", ROUND(OFFSET(Lab_RFR!$B$10,'RFR term structures'!A59,8),5),"")</f>
        <v/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51"/>
      <c r="T59" s="18"/>
      <c r="U59" s="18"/>
      <c r="V59" s="18"/>
    </row>
    <row r="60" spans="1:22" s="19" customFormat="1" ht="15" x14ac:dyDescent="0.25">
      <c r="A60" s="18">
        <v>50</v>
      </c>
      <c r="B60" s="54">
        <f ca="1">OFFSET(Lab_RFR!$B$10,A60,1)</f>
        <v>3.075E-2</v>
      </c>
      <c r="C60" s="54">
        <f ca="1">ROUND(OFFSET(Lab_RFR!$B$10,'RFR term structures'!A60,4),5)</f>
        <v>3.2039999999999999E-2</v>
      </c>
      <c r="D60" s="54" t="str">
        <f ca="1">IF($N$6="United States", ROUND(OFFSET(Lab_RFR!$B$10,'RFR term structures'!A60,7),5),"")</f>
        <v/>
      </c>
      <c r="E60" s="58"/>
      <c r="F60" s="55">
        <f ca="1">OFFSET(Lab_RFR!$B$10,'RFR term structures'!A60,2)</f>
        <v>3.1480000000000001E-2</v>
      </c>
      <c r="G60" s="55">
        <f ca="1">ROUND(OFFSET(Lab_RFR!$B$10,'RFR term structures'!A60,5),5)</f>
        <v>3.261E-2</v>
      </c>
      <c r="H60" s="55" t="str">
        <f ca="1">IF($N$6="United States", ROUND(OFFSET(Lab_RFR!$B$10,'RFR term structures'!A60,8),5),"")</f>
        <v/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51"/>
      <c r="T60" s="18"/>
      <c r="U60" s="18"/>
      <c r="V60" s="18"/>
    </row>
    <row r="61" spans="1:22" s="19" customFormat="1" ht="15" x14ac:dyDescent="0.25">
      <c r="A61" s="18">
        <v>51</v>
      </c>
      <c r="B61" s="54">
        <f ca="1">OFFSET(Lab_RFR!$B$10,A61,1)</f>
        <v>3.0939999999999999E-2</v>
      </c>
      <c r="C61" s="54">
        <f ca="1">ROUND(OFFSET(Lab_RFR!$B$10,'RFR term structures'!A61,4),5)</f>
        <v>3.2199999999999999E-2</v>
      </c>
      <c r="D61" s="54" t="str">
        <f ca="1">IF($N$6="United States", ROUND(OFFSET(Lab_RFR!$B$10,'RFR term structures'!A61,7),5),"")</f>
        <v/>
      </c>
      <c r="E61" s="58"/>
      <c r="F61" s="55">
        <f ca="1">OFFSET(Lab_RFR!$B$10,'RFR term structures'!A61,2)</f>
        <v>3.1649999999999998E-2</v>
      </c>
      <c r="G61" s="55">
        <f ca="1">ROUND(OFFSET(Lab_RFR!$B$10,'RFR term structures'!A61,5),5)</f>
        <v>3.2759999999999997E-2</v>
      </c>
      <c r="H61" s="55" t="str">
        <f ca="1">IF($N$6="United States", ROUND(OFFSET(Lab_RFR!$B$10,'RFR term structures'!A61,8),5),"")</f>
        <v/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51"/>
      <c r="T61" s="18"/>
      <c r="U61" s="18"/>
      <c r="V61" s="18"/>
    </row>
    <row r="62" spans="1:22" s="19" customFormat="1" ht="15" x14ac:dyDescent="0.25">
      <c r="A62" s="18">
        <v>52</v>
      </c>
      <c r="B62" s="54">
        <f ca="1">OFFSET(Lab_RFR!$B$10,A62,1)</f>
        <v>3.1109999999999999E-2</v>
      </c>
      <c r="C62" s="54">
        <f ca="1">ROUND(OFFSET(Lab_RFR!$B$10,'RFR term structures'!A62,4),5)</f>
        <v>3.236E-2</v>
      </c>
      <c r="D62" s="54" t="str">
        <f ca="1">IF($N$6="United States", ROUND(OFFSET(Lab_RFR!$B$10,'RFR term structures'!A62,7),5),"")</f>
        <v/>
      </c>
      <c r="E62" s="58"/>
      <c r="F62" s="55">
        <f ca="1">OFFSET(Lab_RFR!$B$10,'RFR term structures'!A62,2)</f>
        <v>3.1820000000000001E-2</v>
      </c>
      <c r="G62" s="55">
        <f ca="1">ROUND(OFFSET(Lab_RFR!$B$10,'RFR term structures'!A62,5),5)</f>
        <v>3.2910000000000002E-2</v>
      </c>
      <c r="H62" s="55" t="str">
        <f ca="1">IF($N$6="United States", ROUND(OFFSET(Lab_RFR!$B$10,'RFR term structures'!A62,8),5),"")</f>
        <v/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51"/>
      <c r="T62" s="18"/>
      <c r="U62" s="18"/>
      <c r="V62" s="18"/>
    </row>
    <row r="63" spans="1:22" s="19" customFormat="1" ht="15" x14ac:dyDescent="0.25">
      <c r="A63" s="18">
        <v>53</v>
      </c>
      <c r="B63" s="54">
        <f ca="1">OFFSET(Lab_RFR!$B$10,A63,1)</f>
        <v>3.1289999999999998E-2</v>
      </c>
      <c r="C63" s="54">
        <f ca="1">ROUND(OFFSET(Lab_RFR!$B$10,'RFR term structures'!A63,4),5)</f>
        <v>3.2509999999999997E-2</v>
      </c>
      <c r="D63" s="54" t="str">
        <f ca="1">IF($N$6="United States", ROUND(OFFSET(Lab_RFR!$B$10,'RFR term structures'!A63,7),5),"")</f>
        <v/>
      </c>
      <c r="E63" s="58"/>
      <c r="F63" s="55">
        <f ca="1">OFFSET(Lab_RFR!$B$10,'RFR term structures'!A63,2)</f>
        <v>3.1969999999999998E-2</v>
      </c>
      <c r="G63" s="55">
        <f ca="1">ROUND(OFFSET(Lab_RFR!$B$10,'RFR term structures'!A63,5),5)</f>
        <v>3.304E-2</v>
      </c>
      <c r="H63" s="55" t="str">
        <f ca="1">IF($N$6="United States", ROUND(OFFSET(Lab_RFR!$B$10,'RFR term structures'!A63,8),5),"")</f>
        <v/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51"/>
      <c r="T63" s="18"/>
      <c r="U63" s="18"/>
      <c r="V63" s="18"/>
    </row>
    <row r="64" spans="1:22" s="19" customFormat="1" ht="15" x14ac:dyDescent="0.25">
      <c r="A64" s="18">
        <v>54</v>
      </c>
      <c r="B64" s="54">
        <f ca="1">OFFSET(Lab_RFR!$B$10,A64,1)</f>
        <v>3.1449999999999999E-2</v>
      </c>
      <c r="C64" s="54">
        <f ca="1">ROUND(OFFSET(Lab_RFR!$B$10,'RFR term structures'!A64,4),5)</f>
        <v>3.2649999999999998E-2</v>
      </c>
      <c r="D64" s="54" t="str">
        <f ca="1">IF($N$6="United States", ROUND(OFFSET(Lab_RFR!$B$10,'RFR term structures'!A64,7),5),"")</f>
        <v/>
      </c>
      <c r="E64" s="58"/>
      <c r="F64" s="55">
        <f ca="1">OFFSET(Lab_RFR!$B$10,'RFR term structures'!A64,2)</f>
        <v>3.2129999999999999E-2</v>
      </c>
      <c r="G64" s="55">
        <f ca="1">ROUND(OFFSET(Lab_RFR!$B$10,'RFR term structures'!A64,5),5)</f>
        <v>3.3180000000000001E-2</v>
      </c>
      <c r="H64" s="55" t="str">
        <f ca="1">IF($N$6="United States", ROUND(OFFSET(Lab_RFR!$B$10,'RFR term structures'!A64,8),5),"")</f>
        <v/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51"/>
      <c r="T64" s="18"/>
      <c r="U64" s="18"/>
      <c r="V64" s="18"/>
    </row>
    <row r="65" spans="1:22" s="19" customFormat="1" ht="15" x14ac:dyDescent="0.25">
      <c r="A65" s="18">
        <v>55</v>
      </c>
      <c r="B65" s="54">
        <f ca="1">OFFSET(Lab_RFR!$B$10,A65,1)</f>
        <v>3.1609999999999999E-2</v>
      </c>
      <c r="C65" s="54">
        <f ca="1">ROUND(OFFSET(Lab_RFR!$B$10,'RFR term structures'!A65,4),5)</f>
        <v>3.279E-2</v>
      </c>
      <c r="D65" s="54" t="str">
        <f ca="1">IF($N$6="United States", ROUND(OFFSET(Lab_RFR!$B$10,'RFR term structures'!A65,7),5),"")</f>
        <v/>
      </c>
      <c r="E65" s="58"/>
      <c r="F65" s="55">
        <f ca="1">OFFSET(Lab_RFR!$B$10,'RFR term structures'!A65,2)</f>
        <v>3.2280000000000003E-2</v>
      </c>
      <c r="G65" s="55">
        <f ca="1">ROUND(OFFSET(Lab_RFR!$B$10,'RFR term structures'!A65,5),5)</f>
        <v>3.3309999999999999E-2</v>
      </c>
      <c r="H65" s="55" t="str">
        <f ca="1">IF($N$6="United States", ROUND(OFFSET(Lab_RFR!$B$10,'RFR term structures'!A65,8),5),"")</f>
        <v/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51"/>
      <c r="T65" s="18"/>
      <c r="U65" s="18"/>
      <c r="V65" s="18"/>
    </row>
    <row r="66" spans="1:22" s="19" customFormat="1" ht="15" x14ac:dyDescent="0.25">
      <c r="A66" s="18">
        <v>56</v>
      </c>
      <c r="B66" s="54">
        <f ca="1">OFFSET(Lab_RFR!$B$10,A66,1)</f>
        <v>3.177E-2</v>
      </c>
      <c r="C66" s="54">
        <f ca="1">ROUND(OFFSET(Lab_RFR!$B$10,'RFR term structures'!A66,4),5)</f>
        <v>3.2919999999999998E-2</v>
      </c>
      <c r="D66" s="54" t="str">
        <f ca="1">IF($N$6="United States", ROUND(OFFSET(Lab_RFR!$B$10,'RFR term structures'!A66,7),5),"")</f>
        <v/>
      </c>
      <c r="E66" s="58"/>
      <c r="F66" s="55">
        <f ca="1">OFFSET(Lab_RFR!$B$10,'RFR term structures'!A66,2)</f>
        <v>3.2419999999999997E-2</v>
      </c>
      <c r="G66" s="55">
        <f ca="1">ROUND(OFFSET(Lab_RFR!$B$10,'RFR term structures'!A66,5),5)</f>
        <v>3.3430000000000001E-2</v>
      </c>
      <c r="H66" s="55" t="str">
        <f ca="1">IF($N$6="United States", ROUND(OFFSET(Lab_RFR!$B$10,'RFR term structures'!A66,8),5),"")</f>
        <v/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51"/>
      <c r="T66" s="18"/>
      <c r="U66" s="18"/>
      <c r="V66" s="18"/>
    </row>
    <row r="67" spans="1:22" s="19" customFormat="1" ht="15" x14ac:dyDescent="0.25">
      <c r="A67" s="18">
        <v>57</v>
      </c>
      <c r="B67" s="54">
        <f ca="1">OFFSET(Lab_RFR!$B$10,A67,1)</f>
        <v>3.1919999999999997E-2</v>
      </c>
      <c r="C67" s="54">
        <f ca="1">ROUND(OFFSET(Lab_RFR!$B$10,'RFR term structures'!A67,4),5)</f>
        <v>3.3050000000000003E-2</v>
      </c>
      <c r="D67" s="54" t="str">
        <f ca="1">IF($N$6="United States", ROUND(OFFSET(Lab_RFR!$B$10,'RFR term structures'!A67,7),5),"")</f>
        <v/>
      </c>
      <c r="E67" s="58"/>
      <c r="F67" s="55">
        <f ca="1">OFFSET(Lab_RFR!$B$10,'RFR term structures'!A67,2)</f>
        <v>3.2559999999999999E-2</v>
      </c>
      <c r="G67" s="55">
        <f ca="1">ROUND(OFFSET(Lab_RFR!$B$10,'RFR term structures'!A67,5),5)</f>
        <v>3.3550000000000003E-2</v>
      </c>
      <c r="H67" s="55" t="str">
        <f ca="1">IF($N$6="United States", ROUND(OFFSET(Lab_RFR!$B$10,'RFR term structures'!A67,8),5),"")</f>
        <v/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51"/>
      <c r="T67" s="18"/>
      <c r="U67" s="18"/>
      <c r="V67" s="18"/>
    </row>
    <row r="68" spans="1:22" s="19" customFormat="1" ht="15" x14ac:dyDescent="0.25">
      <c r="A68" s="18">
        <v>58</v>
      </c>
      <c r="B68" s="54">
        <f ca="1">OFFSET(Lab_RFR!$B$10,A68,1)</f>
        <v>3.2059999999999998E-2</v>
      </c>
      <c r="C68" s="54">
        <f ca="1">ROUND(OFFSET(Lab_RFR!$B$10,'RFR term structures'!A68,4),5)</f>
        <v>3.3180000000000001E-2</v>
      </c>
      <c r="D68" s="54" t="str">
        <f ca="1">IF($N$6="United States", ROUND(OFFSET(Lab_RFR!$B$10,'RFR term structures'!A68,7),5),"")</f>
        <v/>
      </c>
      <c r="E68" s="58"/>
      <c r="F68" s="55">
        <f ca="1">OFFSET(Lab_RFR!$B$10,'RFR term structures'!A68,2)</f>
        <v>3.2689999999999997E-2</v>
      </c>
      <c r="G68" s="55">
        <f ca="1">ROUND(OFFSET(Lab_RFR!$B$10,'RFR term structures'!A68,5),5)</f>
        <v>3.3669999999999999E-2</v>
      </c>
      <c r="H68" s="55" t="str">
        <f ca="1">IF($N$6="United States", ROUND(OFFSET(Lab_RFR!$B$10,'RFR term structures'!A68,8),5),"")</f>
        <v/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51"/>
      <c r="T68" s="18"/>
      <c r="U68" s="18"/>
      <c r="V68" s="18"/>
    </row>
    <row r="69" spans="1:22" s="19" customFormat="1" ht="15" x14ac:dyDescent="0.25">
      <c r="A69" s="18">
        <v>59</v>
      </c>
      <c r="B69" s="54">
        <f ca="1">OFFSET(Lab_RFR!$B$10,A69,1)</f>
        <v>3.2199999999999999E-2</v>
      </c>
      <c r="C69" s="54">
        <f ca="1">ROUND(OFFSET(Lab_RFR!$B$10,'RFR term structures'!A69,4),5)</f>
        <v>3.3300000000000003E-2</v>
      </c>
      <c r="D69" s="54" t="str">
        <f ca="1">IF($N$6="United States", ROUND(OFFSET(Lab_RFR!$B$10,'RFR term structures'!A69,7),5),"")</f>
        <v/>
      </c>
      <c r="E69" s="58"/>
      <c r="F69" s="55">
        <f ca="1">OFFSET(Lab_RFR!$B$10,'RFR term structures'!A69,2)</f>
        <v>3.2820000000000002E-2</v>
      </c>
      <c r="G69" s="55">
        <f ca="1">ROUND(OFFSET(Lab_RFR!$B$10,'RFR term structures'!A69,5),5)</f>
        <v>3.3779999999999998E-2</v>
      </c>
      <c r="H69" s="55" t="str">
        <f ca="1">IF($N$6="United States", ROUND(OFFSET(Lab_RFR!$B$10,'RFR term structures'!A69,8),5),"")</f>
        <v/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51"/>
      <c r="T69" s="18"/>
      <c r="U69" s="18"/>
      <c r="V69" s="18"/>
    </row>
    <row r="70" spans="1:22" s="19" customFormat="1" ht="15" x14ac:dyDescent="0.25">
      <c r="A70" s="18">
        <v>60</v>
      </c>
      <c r="B70" s="54">
        <f ca="1">OFFSET(Lab_RFR!$B$10,A70,1)</f>
        <v>3.2340000000000001E-2</v>
      </c>
      <c r="C70" s="54">
        <f ca="1">ROUND(OFFSET(Lab_RFR!$B$10,'RFR term structures'!A70,4),5)</f>
        <v>3.3419999999999998E-2</v>
      </c>
      <c r="D70" s="54" t="str">
        <f ca="1">IF($N$6="United States", ROUND(OFFSET(Lab_RFR!$B$10,'RFR term structures'!A70,7),5),"")</f>
        <v/>
      </c>
      <c r="E70" s="58"/>
      <c r="F70" s="55">
        <f ca="1">OFFSET(Lab_RFR!$B$10,'RFR term structures'!A70,2)</f>
        <v>3.295E-2</v>
      </c>
      <c r="G70" s="55">
        <f ca="1">ROUND(OFFSET(Lab_RFR!$B$10,'RFR term structures'!A70,5),5)</f>
        <v>3.3890000000000003E-2</v>
      </c>
      <c r="H70" s="55" t="str">
        <f ca="1">IF($N$6="United States", ROUND(OFFSET(Lab_RFR!$B$10,'RFR term structures'!A70,8),5),"")</f>
        <v/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51"/>
      <c r="T70" s="18"/>
      <c r="U70" s="18"/>
      <c r="V70" s="18"/>
    </row>
    <row r="71" spans="1:22" s="19" customFormat="1" ht="15" x14ac:dyDescent="0.25">
      <c r="A71" s="18">
        <v>61</v>
      </c>
      <c r="B71" s="54">
        <f ca="1">OFFSET(Lab_RFR!$B$10,A71,1)</f>
        <v>3.2469999999999999E-2</v>
      </c>
      <c r="C71" s="54">
        <f ca="1">ROUND(OFFSET(Lab_RFR!$B$10,'RFR term structures'!A71,4),5)</f>
        <v>3.3529999999999997E-2</v>
      </c>
      <c r="D71" s="54" t="str">
        <f ca="1">IF($N$6="United States", ROUND(OFFSET(Lab_RFR!$B$10,'RFR term structures'!A71,7),5),"")</f>
        <v/>
      </c>
      <c r="E71" s="58"/>
      <c r="F71" s="55">
        <f ca="1">OFFSET(Lab_RFR!$B$10,'RFR term structures'!A71,2)</f>
        <v>3.3070000000000002E-2</v>
      </c>
      <c r="G71" s="55">
        <f ca="1">ROUND(OFFSET(Lab_RFR!$B$10,'RFR term structures'!A71,5),5)</f>
        <v>3.4000000000000002E-2</v>
      </c>
      <c r="H71" s="55" t="str">
        <f ca="1">IF($N$6="United States", ROUND(OFFSET(Lab_RFR!$B$10,'RFR term structures'!A71,8),5),"")</f>
        <v/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51"/>
      <c r="T71" s="18"/>
      <c r="U71" s="18"/>
      <c r="V71" s="18"/>
    </row>
    <row r="72" spans="1:22" s="19" customFormat="1" ht="15" x14ac:dyDescent="0.25">
      <c r="A72" s="18">
        <v>62</v>
      </c>
      <c r="B72" s="54">
        <f ca="1">OFFSET(Lab_RFR!$B$10,A72,1)</f>
        <v>3.2599999999999997E-2</v>
      </c>
      <c r="C72" s="54">
        <f ca="1">ROUND(OFFSET(Lab_RFR!$B$10,'RFR term structures'!A72,4),5)</f>
        <v>3.3640000000000003E-2</v>
      </c>
      <c r="D72" s="54" t="str">
        <f ca="1">IF($N$6="United States", ROUND(OFFSET(Lab_RFR!$B$10,'RFR term structures'!A72,7),5),"")</f>
        <v/>
      </c>
      <c r="E72" s="58"/>
      <c r="F72" s="55">
        <f ca="1">OFFSET(Lab_RFR!$B$10,'RFR term structures'!A72,2)</f>
        <v>3.3189999999999997E-2</v>
      </c>
      <c r="G72" s="55">
        <f ca="1">ROUND(OFFSET(Lab_RFR!$B$10,'RFR term structures'!A72,5),5)</f>
        <v>3.4099999999999998E-2</v>
      </c>
      <c r="H72" s="55" t="str">
        <f ca="1">IF($N$6="United States", ROUND(OFFSET(Lab_RFR!$B$10,'RFR term structures'!A72,8),5),"")</f>
        <v/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51"/>
      <c r="T72" s="18"/>
      <c r="U72" s="18"/>
      <c r="V72" s="18"/>
    </row>
    <row r="73" spans="1:22" s="19" customFormat="1" ht="15" x14ac:dyDescent="0.25">
      <c r="A73" s="18">
        <v>63</v>
      </c>
      <c r="B73" s="54">
        <f ca="1">OFFSET(Lab_RFR!$B$10,A73,1)</f>
        <v>3.2719999999999999E-2</v>
      </c>
      <c r="C73" s="54">
        <f ca="1">ROUND(OFFSET(Lab_RFR!$B$10,'RFR term structures'!A73,4),5)</f>
        <v>3.3750000000000002E-2</v>
      </c>
      <c r="D73" s="54" t="str">
        <f ca="1">IF($N$6="United States", ROUND(OFFSET(Lab_RFR!$B$10,'RFR term structures'!A73,7),5),"")</f>
        <v/>
      </c>
      <c r="E73" s="58"/>
      <c r="F73" s="55">
        <f ca="1">OFFSET(Lab_RFR!$B$10,'RFR term structures'!A73,2)</f>
        <v>3.3300000000000003E-2</v>
      </c>
      <c r="G73" s="55">
        <f ca="1">ROUND(OFFSET(Lab_RFR!$B$10,'RFR term structures'!A73,5),5)</f>
        <v>3.4200000000000001E-2</v>
      </c>
      <c r="H73" s="55" t="str">
        <f ca="1">IF($N$6="United States", ROUND(OFFSET(Lab_RFR!$B$10,'RFR term structures'!A73,8),5),"")</f>
        <v/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51"/>
      <c r="T73" s="18"/>
      <c r="U73" s="18"/>
      <c r="V73" s="18"/>
    </row>
    <row r="74" spans="1:22" s="19" customFormat="1" ht="15" x14ac:dyDescent="0.25">
      <c r="A74" s="18">
        <v>64</v>
      </c>
      <c r="B74" s="54">
        <f ca="1">OFFSET(Lab_RFR!$B$10,A74,1)</f>
        <v>3.2840000000000001E-2</v>
      </c>
      <c r="C74" s="54">
        <f ca="1">ROUND(OFFSET(Lab_RFR!$B$10,'RFR term structures'!A74,4),5)</f>
        <v>3.3849999999999998E-2</v>
      </c>
      <c r="D74" s="54" t="str">
        <f ca="1">IF($N$6="United States", ROUND(OFFSET(Lab_RFR!$B$10,'RFR term structures'!A74,7),5),"")</f>
        <v/>
      </c>
      <c r="E74" s="58"/>
      <c r="F74" s="55">
        <f ca="1">OFFSET(Lab_RFR!$B$10,'RFR term structures'!A74,2)</f>
        <v>3.3410000000000002E-2</v>
      </c>
      <c r="G74" s="55">
        <f ca="1">ROUND(OFFSET(Lab_RFR!$B$10,'RFR term structures'!A74,5),5)</f>
        <v>3.4299999999999997E-2</v>
      </c>
      <c r="H74" s="55" t="str">
        <f ca="1">IF($N$6="United States", ROUND(OFFSET(Lab_RFR!$B$10,'RFR term structures'!A74,8),5),"")</f>
        <v/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51"/>
      <c r="T74" s="18"/>
      <c r="U74" s="18"/>
      <c r="V74" s="18"/>
    </row>
    <row r="75" spans="1:22" s="19" customFormat="1" ht="15" x14ac:dyDescent="0.25">
      <c r="A75" s="18">
        <v>65</v>
      </c>
      <c r="B75" s="54">
        <f ca="1">OFFSET(Lab_RFR!$B$10,A75,1)</f>
        <v>3.2960000000000003E-2</v>
      </c>
      <c r="C75" s="54">
        <f ca="1">ROUND(OFFSET(Lab_RFR!$B$10,'RFR term structures'!A75,4),5)</f>
        <v>3.3950000000000001E-2</v>
      </c>
      <c r="D75" s="54" t="str">
        <f ca="1">IF($N$6="United States", ROUND(OFFSET(Lab_RFR!$B$10,'RFR term structures'!A75,7),5),"")</f>
        <v/>
      </c>
      <c r="E75" s="58"/>
      <c r="F75" s="55">
        <f ca="1">OFFSET(Lab_RFR!$B$10,'RFR term structures'!A75,2)</f>
        <v>3.3520000000000001E-2</v>
      </c>
      <c r="G75" s="55">
        <f ca="1">ROUND(OFFSET(Lab_RFR!$B$10,'RFR term structures'!A75,5),5)</f>
        <v>3.4389999999999997E-2</v>
      </c>
      <c r="H75" s="55" t="str">
        <f ca="1">IF($N$6="United States", ROUND(OFFSET(Lab_RFR!$B$10,'RFR term structures'!A75,8),5),"")</f>
        <v/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51"/>
      <c r="T75" s="18"/>
      <c r="U75" s="18"/>
      <c r="V75" s="18"/>
    </row>
    <row r="76" spans="1:22" s="19" customFormat="1" ht="15" x14ac:dyDescent="0.25">
      <c r="A76" s="18">
        <v>66</v>
      </c>
      <c r="B76" s="54">
        <f ca="1">OFFSET(Lab_RFR!$B$10,A76,1)</f>
        <v>3.3070000000000002E-2</v>
      </c>
      <c r="C76" s="54">
        <f ca="1">ROUND(OFFSET(Lab_RFR!$B$10,'RFR term structures'!A76,4),5)</f>
        <v>3.4049999999999997E-2</v>
      </c>
      <c r="D76" s="54" t="str">
        <f ca="1">IF($N$6="United States", ROUND(OFFSET(Lab_RFR!$B$10,'RFR term structures'!A76,7),5),"")</f>
        <v/>
      </c>
      <c r="E76" s="58"/>
      <c r="F76" s="55">
        <f ca="1">OFFSET(Lab_RFR!$B$10,'RFR term structures'!A76,2)</f>
        <v>3.3619999999999997E-2</v>
      </c>
      <c r="G76" s="55">
        <f ca="1">ROUND(OFFSET(Lab_RFR!$B$10,'RFR term structures'!A76,5),5)</f>
        <v>3.449E-2</v>
      </c>
      <c r="H76" s="55" t="str">
        <f ca="1">IF($N$6="United States", ROUND(OFFSET(Lab_RFR!$B$10,'RFR term structures'!A76,8),5),"")</f>
        <v/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51"/>
      <c r="T76" s="18"/>
      <c r="U76" s="18"/>
      <c r="V76" s="18"/>
    </row>
    <row r="77" spans="1:22" s="19" customFormat="1" ht="15" x14ac:dyDescent="0.25">
      <c r="A77" s="18">
        <v>67</v>
      </c>
      <c r="B77" s="54">
        <f ca="1">OFFSET(Lab_RFR!$B$10,A77,1)</f>
        <v>3.3180000000000001E-2</v>
      </c>
      <c r="C77" s="54">
        <f ca="1">ROUND(OFFSET(Lab_RFR!$B$10,'RFR term structures'!A77,4),5)</f>
        <v>3.415E-2</v>
      </c>
      <c r="D77" s="54" t="str">
        <f ca="1">IF($N$6="United States", ROUND(OFFSET(Lab_RFR!$B$10,'RFR term structures'!A77,7),5),"")</f>
        <v/>
      </c>
      <c r="E77" s="58"/>
      <c r="F77" s="55">
        <f ca="1">OFFSET(Lab_RFR!$B$10,'RFR term structures'!A77,2)</f>
        <v>3.3730000000000003E-2</v>
      </c>
      <c r="G77" s="55">
        <f ca="1">ROUND(OFFSET(Lab_RFR!$B$10,'RFR term structures'!A77,5),5)</f>
        <v>3.4569999999999997E-2</v>
      </c>
      <c r="H77" s="55" t="str">
        <f ca="1">IF($N$6="United States", ROUND(OFFSET(Lab_RFR!$B$10,'RFR term structures'!A77,8),5),"")</f>
        <v/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51"/>
      <c r="T77" s="18"/>
      <c r="U77" s="18"/>
      <c r="V77" s="18"/>
    </row>
    <row r="78" spans="1:22" s="19" customFormat="1" ht="15" x14ac:dyDescent="0.25">
      <c r="A78" s="18">
        <v>68</v>
      </c>
      <c r="B78" s="54">
        <f ca="1">OFFSET(Lab_RFR!$B$10,A78,1)</f>
        <v>3.329E-2</v>
      </c>
      <c r="C78" s="54">
        <f ca="1">ROUND(OFFSET(Lab_RFR!$B$10,'RFR term structures'!A78,4),5)</f>
        <v>3.424E-2</v>
      </c>
      <c r="D78" s="54" t="str">
        <f ca="1">IF($N$6="United States", ROUND(OFFSET(Lab_RFR!$B$10,'RFR term structures'!A78,7),5),"")</f>
        <v/>
      </c>
      <c r="E78" s="58"/>
      <c r="F78" s="55">
        <f ca="1">OFFSET(Lab_RFR!$B$10,'RFR term structures'!A78,2)</f>
        <v>3.3820000000000003E-2</v>
      </c>
      <c r="G78" s="55">
        <f ca="1">ROUND(OFFSET(Lab_RFR!$B$10,'RFR term structures'!A78,5),5)</f>
        <v>3.4660000000000003E-2</v>
      </c>
      <c r="H78" s="55" t="str">
        <f ca="1">IF($N$6="United States", ROUND(OFFSET(Lab_RFR!$B$10,'RFR term structures'!A78,8),5),"")</f>
        <v/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51"/>
      <c r="T78" s="18"/>
      <c r="U78" s="18"/>
      <c r="V78" s="18"/>
    </row>
    <row r="79" spans="1:22" s="19" customFormat="1" ht="15" x14ac:dyDescent="0.25">
      <c r="A79" s="18">
        <v>69</v>
      </c>
      <c r="B79" s="54">
        <f ca="1">OFFSET(Lab_RFR!$B$10,A79,1)</f>
        <v>3.3390000000000003E-2</v>
      </c>
      <c r="C79" s="54">
        <f ca="1">ROUND(OFFSET(Lab_RFR!$B$10,'RFR term structures'!A79,4),5)</f>
        <v>3.4329999999999999E-2</v>
      </c>
      <c r="D79" s="54" t="str">
        <f ca="1">IF($N$6="United States", ROUND(OFFSET(Lab_RFR!$B$10,'RFR term structures'!A79,7),5),"")</f>
        <v/>
      </c>
      <c r="E79" s="58"/>
      <c r="F79" s="55">
        <f ca="1">OFFSET(Lab_RFR!$B$10,'RFR term structures'!A79,2)</f>
        <v>3.3919999999999999E-2</v>
      </c>
      <c r="G79" s="55">
        <f ca="1">ROUND(OFFSET(Lab_RFR!$B$10,'RFR term structures'!A79,5),5)</f>
        <v>3.474E-2</v>
      </c>
      <c r="H79" s="55" t="str">
        <f ca="1">IF($N$6="United States", ROUND(OFFSET(Lab_RFR!$B$10,'RFR term structures'!A79,8),5),"")</f>
        <v/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51"/>
      <c r="T79" s="18"/>
      <c r="U79" s="18"/>
      <c r="V79" s="18"/>
    </row>
    <row r="80" spans="1:22" s="19" customFormat="1" ht="15" x14ac:dyDescent="0.25">
      <c r="A80" s="18">
        <v>70</v>
      </c>
      <c r="B80" s="54">
        <f ca="1">OFFSET(Lab_RFR!$B$10,A80,1)</f>
        <v>3.3489999999999999E-2</v>
      </c>
      <c r="C80" s="54">
        <f ca="1">ROUND(OFFSET(Lab_RFR!$B$10,'RFR term structures'!A80,4),5)</f>
        <v>3.4419999999999999E-2</v>
      </c>
      <c r="D80" s="54" t="str">
        <f ca="1">IF($N$6="United States", ROUND(OFFSET(Lab_RFR!$B$10,'RFR term structures'!A80,7),5),"")</f>
        <v/>
      </c>
      <c r="E80" s="58"/>
      <c r="F80" s="55">
        <f ca="1">OFFSET(Lab_RFR!$B$10,'RFR term structures'!A80,2)</f>
        <v>3.4009999999999999E-2</v>
      </c>
      <c r="G80" s="55">
        <f ca="1">ROUND(OFFSET(Lab_RFR!$B$10,'RFR term structures'!A80,5),5)</f>
        <v>3.483E-2</v>
      </c>
      <c r="H80" s="55" t="str">
        <f ca="1">IF($N$6="United States", ROUND(OFFSET(Lab_RFR!$B$10,'RFR term structures'!A80,8),5),"")</f>
        <v/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51"/>
      <c r="T80" s="18"/>
      <c r="U80" s="18"/>
      <c r="V80" s="18"/>
    </row>
    <row r="81" spans="1:22" s="19" customFormat="1" ht="15" x14ac:dyDescent="0.25">
      <c r="A81" s="18">
        <v>71</v>
      </c>
      <c r="B81" s="54">
        <f ca="1">OFFSET(Lab_RFR!$B$10,A81,1)</f>
        <v>3.3590000000000002E-2</v>
      </c>
      <c r="C81" s="54">
        <f ca="1">ROUND(OFFSET(Lab_RFR!$B$10,'RFR term structures'!A81,4),5)</f>
        <v>3.4500000000000003E-2</v>
      </c>
      <c r="D81" s="54" t="str">
        <f ca="1">IF($N$6="United States", ROUND(OFFSET(Lab_RFR!$B$10,'RFR term structures'!A81,7),5),"")</f>
        <v/>
      </c>
      <c r="E81" s="58"/>
      <c r="F81" s="55">
        <f ca="1">OFFSET(Lab_RFR!$B$10,'RFR term structures'!A81,2)</f>
        <v>3.4099999999999998E-2</v>
      </c>
      <c r="G81" s="55">
        <f ca="1">ROUND(OFFSET(Lab_RFR!$B$10,'RFR term structures'!A81,5),5)</f>
        <v>3.49E-2</v>
      </c>
      <c r="H81" s="55" t="str">
        <f ca="1">IF($N$6="United States", ROUND(OFFSET(Lab_RFR!$B$10,'RFR term structures'!A81,8),5),"")</f>
        <v/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51"/>
      <c r="T81" s="18"/>
      <c r="U81" s="18"/>
      <c r="V81" s="18"/>
    </row>
    <row r="82" spans="1:22" s="19" customFormat="1" ht="15" x14ac:dyDescent="0.25">
      <c r="A82" s="18">
        <v>72</v>
      </c>
      <c r="B82" s="54">
        <f ca="1">OFFSET(Lab_RFR!$B$10,A82,1)</f>
        <v>3.3680000000000002E-2</v>
      </c>
      <c r="C82" s="54">
        <f ca="1">ROUND(OFFSET(Lab_RFR!$B$10,'RFR term structures'!A82,4),5)</f>
        <v>3.458E-2</v>
      </c>
      <c r="D82" s="54" t="str">
        <f ca="1">IF($N$6="United States", ROUND(OFFSET(Lab_RFR!$B$10,'RFR term structures'!A82,7),5),"")</f>
        <v/>
      </c>
      <c r="E82" s="58"/>
      <c r="F82" s="55">
        <f ca="1">OFFSET(Lab_RFR!$B$10,'RFR term structures'!A82,2)</f>
        <v>3.4189999999999998E-2</v>
      </c>
      <c r="G82" s="55">
        <f ca="1">ROUND(OFFSET(Lab_RFR!$B$10,'RFR term structures'!A82,5),5)</f>
        <v>3.4979999999999997E-2</v>
      </c>
      <c r="H82" s="55" t="str">
        <f ca="1">IF($N$6="United States", ROUND(OFFSET(Lab_RFR!$B$10,'RFR term structures'!A82,8),5),"")</f>
        <v/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51"/>
      <c r="T82" s="18"/>
      <c r="U82" s="18"/>
      <c r="V82" s="18"/>
    </row>
    <row r="83" spans="1:22" s="19" customFormat="1" ht="15" x14ac:dyDescent="0.25">
      <c r="A83" s="18">
        <v>73</v>
      </c>
      <c r="B83" s="54">
        <f ca="1">OFFSET(Lab_RFR!$B$10,A83,1)</f>
        <v>3.3779999999999998E-2</v>
      </c>
      <c r="C83" s="54">
        <f ca="1">ROUND(OFFSET(Lab_RFR!$B$10,'RFR term structures'!A83,4),5)</f>
        <v>3.4660000000000003E-2</v>
      </c>
      <c r="D83" s="54" t="str">
        <f ca="1">IF($N$6="United States", ROUND(OFFSET(Lab_RFR!$B$10,'RFR term structures'!A83,7),5),"")</f>
        <v/>
      </c>
      <c r="E83" s="58"/>
      <c r="F83" s="55">
        <f ca="1">OFFSET(Lab_RFR!$B$10,'RFR term structures'!A83,2)</f>
        <v>3.4279999999999998E-2</v>
      </c>
      <c r="G83" s="55">
        <f ca="1">ROUND(OFFSET(Lab_RFR!$B$10,'RFR term structures'!A83,5),5)</f>
        <v>3.5060000000000001E-2</v>
      </c>
      <c r="H83" s="55" t="str">
        <f ca="1">IF($N$6="United States", ROUND(OFFSET(Lab_RFR!$B$10,'RFR term structures'!A83,8),5),"")</f>
        <v/>
      </c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51"/>
      <c r="T83" s="18"/>
      <c r="U83" s="18"/>
      <c r="V83" s="18"/>
    </row>
    <row r="84" spans="1:22" s="19" customFormat="1" ht="15" x14ac:dyDescent="0.25">
      <c r="A84" s="18">
        <v>74</v>
      </c>
      <c r="B84" s="54">
        <f ca="1">OFFSET(Lab_RFR!$B$10,A84,1)</f>
        <v>3.3869999999999997E-2</v>
      </c>
      <c r="C84" s="54">
        <f ca="1">ROUND(OFFSET(Lab_RFR!$B$10,'RFR term structures'!A84,4),5)</f>
        <v>3.474E-2</v>
      </c>
      <c r="D84" s="54" t="str">
        <f ca="1">IF($N$6="United States", ROUND(OFFSET(Lab_RFR!$B$10,'RFR term structures'!A84,7),5),"")</f>
        <v/>
      </c>
      <c r="E84" s="58"/>
      <c r="F84" s="55">
        <f ca="1">OFFSET(Lab_RFR!$B$10,'RFR term structures'!A84,2)</f>
        <v>3.4360000000000002E-2</v>
      </c>
      <c r="G84" s="55">
        <f ca="1">ROUND(OFFSET(Lab_RFR!$B$10,'RFR term structures'!A84,5),5)</f>
        <v>3.5130000000000002E-2</v>
      </c>
      <c r="H84" s="55" t="str">
        <f ca="1">IF($N$6="United States", ROUND(OFFSET(Lab_RFR!$B$10,'RFR term structures'!A84,8),5),"")</f>
        <v/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51"/>
      <c r="T84" s="41"/>
      <c r="U84" s="18"/>
      <c r="V84" s="18"/>
    </row>
    <row r="85" spans="1:22" s="19" customFormat="1" ht="15" x14ac:dyDescent="0.25">
      <c r="A85" s="18">
        <v>75</v>
      </c>
      <c r="B85" s="54">
        <f ca="1">OFFSET(Lab_RFR!$B$10,A85,1)</f>
        <v>3.3959999999999997E-2</v>
      </c>
      <c r="C85" s="54">
        <f ca="1">ROUND(OFFSET(Lab_RFR!$B$10,'RFR term structures'!A85,4),5)</f>
        <v>3.4819999999999997E-2</v>
      </c>
      <c r="D85" s="54" t="str">
        <f ca="1">IF($N$6="United States", ROUND(OFFSET(Lab_RFR!$B$10,'RFR term structures'!A85,7),5),"")</f>
        <v/>
      </c>
      <c r="E85" s="58"/>
      <c r="F85" s="55">
        <f ca="1">OFFSET(Lab_RFR!$B$10,'RFR term structures'!A85,2)</f>
        <v>3.4439999999999998E-2</v>
      </c>
      <c r="G85" s="55">
        <f ca="1">ROUND(OFFSET(Lab_RFR!$B$10,'RFR term structures'!A85,5),5)</f>
        <v>3.5200000000000002E-2</v>
      </c>
      <c r="H85" s="55" t="str">
        <f ca="1">IF($N$6="United States", ROUND(OFFSET(Lab_RFR!$B$10,'RFR term structures'!A85,8),5),"")</f>
        <v/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51"/>
      <c r="T85" s="41"/>
      <c r="U85" s="18"/>
      <c r="V85" s="18"/>
    </row>
    <row r="86" spans="1:22" s="19" customFormat="1" ht="15" x14ac:dyDescent="0.25">
      <c r="A86" s="18">
        <v>76</v>
      </c>
      <c r="B86" s="54">
        <f ca="1">OFFSET(Lab_RFR!$B$10,A86,1)</f>
        <v>3.4040000000000001E-2</v>
      </c>
      <c r="C86" s="54">
        <f ca="1">ROUND(OFFSET(Lab_RFR!$B$10,'RFR term structures'!A86,4),5)</f>
        <v>3.4889999999999997E-2</v>
      </c>
      <c r="D86" s="54" t="str">
        <f ca="1">IF($N$6="United States", ROUND(OFFSET(Lab_RFR!$B$10,'RFR term structures'!A86,7),5),"")</f>
        <v/>
      </c>
      <c r="E86" s="58"/>
      <c r="F86" s="55">
        <f ca="1">OFFSET(Lab_RFR!$B$10,'RFR term structures'!A86,2)</f>
        <v>3.4520000000000002E-2</v>
      </c>
      <c r="G86" s="55">
        <f ca="1">ROUND(OFFSET(Lab_RFR!$B$10,'RFR term structures'!A86,5),5)</f>
        <v>3.5270000000000003E-2</v>
      </c>
      <c r="H86" s="55" t="str">
        <f ca="1">IF($N$6="United States", ROUND(OFFSET(Lab_RFR!$B$10,'RFR term structures'!A86,8),5),"")</f>
        <v/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51"/>
      <c r="T86" s="41"/>
      <c r="U86" s="18"/>
      <c r="V86" s="18"/>
    </row>
    <row r="87" spans="1:22" s="19" customFormat="1" ht="15" x14ac:dyDescent="0.25">
      <c r="A87" s="18">
        <v>77</v>
      </c>
      <c r="B87" s="54">
        <f ca="1">OFFSET(Lab_RFR!$B$10,A87,1)</f>
        <v>3.4119999999999998E-2</v>
      </c>
      <c r="C87" s="54">
        <f ca="1">ROUND(OFFSET(Lab_RFR!$B$10,'RFR term structures'!A87,4),5)</f>
        <v>3.4970000000000001E-2</v>
      </c>
      <c r="D87" s="54" t="str">
        <f ca="1">IF($N$6="United States", ROUND(OFFSET(Lab_RFR!$B$10,'RFR term structures'!A87,7),5),"")</f>
        <v/>
      </c>
      <c r="E87" s="58"/>
      <c r="F87" s="55">
        <f ca="1">OFFSET(Lab_RFR!$B$10,'RFR term structures'!A87,2)</f>
        <v>3.4599999999999999E-2</v>
      </c>
      <c r="G87" s="55">
        <f ca="1">ROUND(OFFSET(Lab_RFR!$B$10,'RFR term structures'!A87,5),5)</f>
        <v>3.5340000000000003E-2</v>
      </c>
      <c r="H87" s="55" t="str">
        <f ca="1">IF($N$6="United States", ROUND(OFFSET(Lab_RFR!$B$10,'RFR term structures'!A87,8),5),"")</f>
        <v/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51"/>
      <c r="T87" s="41"/>
      <c r="U87" s="18"/>
      <c r="V87" s="18"/>
    </row>
    <row r="88" spans="1:22" s="19" customFormat="1" ht="15" x14ac:dyDescent="0.25">
      <c r="A88" s="18">
        <v>78</v>
      </c>
      <c r="B88" s="54">
        <f ca="1">OFFSET(Lab_RFR!$B$10,A88,1)</f>
        <v>3.4209999999999997E-2</v>
      </c>
      <c r="C88" s="54">
        <f ca="1">ROUND(OFFSET(Lab_RFR!$B$10,'RFR term structures'!A88,4),5)</f>
        <v>3.5040000000000002E-2</v>
      </c>
      <c r="D88" s="54" t="str">
        <f ca="1">IF($N$6="United States", ROUND(OFFSET(Lab_RFR!$B$10,'RFR term structures'!A88,7),5),"")</f>
        <v/>
      </c>
      <c r="E88" s="58"/>
      <c r="F88" s="55">
        <f ca="1">OFFSET(Lab_RFR!$B$10,'RFR term structures'!A88,2)</f>
        <v>3.4669999999999999E-2</v>
      </c>
      <c r="G88" s="55">
        <f ca="1">ROUND(OFFSET(Lab_RFR!$B$10,'RFR term structures'!A88,5),5)</f>
        <v>3.5400000000000001E-2</v>
      </c>
      <c r="H88" s="55" t="str">
        <f ca="1">IF($N$6="United States", ROUND(OFFSET(Lab_RFR!$B$10,'RFR term structures'!A88,8),5),"")</f>
        <v/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51"/>
      <c r="T88" s="41"/>
      <c r="U88" s="18"/>
      <c r="V88" s="18"/>
    </row>
    <row r="89" spans="1:22" s="19" customFormat="1" ht="15" x14ac:dyDescent="0.25">
      <c r="A89" s="18">
        <v>79</v>
      </c>
      <c r="B89" s="54">
        <f ca="1">OFFSET(Lab_RFR!$B$10,A89,1)</f>
        <v>3.4290000000000001E-2</v>
      </c>
      <c r="C89" s="54">
        <f ca="1">ROUND(OFFSET(Lab_RFR!$B$10,'RFR term structures'!A89,4),5)</f>
        <v>3.5110000000000002E-2</v>
      </c>
      <c r="D89" s="54" t="str">
        <f ca="1">IF($N$6="United States", ROUND(OFFSET(Lab_RFR!$B$10,'RFR term structures'!A89,7),5),"")</f>
        <v/>
      </c>
      <c r="E89" s="58"/>
      <c r="F89" s="55">
        <f ca="1">OFFSET(Lab_RFR!$B$10,'RFR term structures'!A89,2)</f>
        <v>3.4750000000000003E-2</v>
      </c>
      <c r="G89" s="55">
        <f ca="1">ROUND(OFFSET(Lab_RFR!$B$10,'RFR term structures'!A89,5),5)</f>
        <v>3.5470000000000002E-2</v>
      </c>
      <c r="H89" s="55" t="str">
        <f ca="1">IF($N$6="United States", ROUND(OFFSET(Lab_RFR!$B$10,'RFR term structures'!A89,8),5),"")</f>
        <v/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51"/>
      <c r="T89" s="41"/>
      <c r="U89" s="18"/>
      <c r="V89" s="18"/>
    </row>
    <row r="90" spans="1:22" s="19" customFormat="1" ht="15" x14ac:dyDescent="0.25">
      <c r="A90" s="18">
        <v>80</v>
      </c>
      <c r="B90" s="54">
        <f ca="1">OFFSET(Lab_RFR!$B$10,A90,1)</f>
        <v>3.4360000000000002E-2</v>
      </c>
      <c r="C90" s="54">
        <f ca="1">ROUND(OFFSET(Lab_RFR!$B$10,'RFR term structures'!A90,4),5)</f>
        <v>3.517E-2</v>
      </c>
      <c r="D90" s="54" t="str">
        <f ca="1">IF($N$6="United States", ROUND(OFFSET(Lab_RFR!$B$10,'RFR term structures'!A90,7),5),"")</f>
        <v/>
      </c>
      <c r="E90" s="58"/>
      <c r="F90" s="55">
        <f ca="1">OFFSET(Lab_RFR!$B$10,'RFR term structures'!A90,2)</f>
        <v>3.4819999999999997E-2</v>
      </c>
      <c r="G90" s="55">
        <f ca="1">ROUND(OFFSET(Lab_RFR!$B$10,'RFR term structures'!A90,5),5)</f>
        <v>3.5529999999999999E-2</v>
      </c>
      <c r="H90" s="55" t="str">
        <f ca="1">IF($N$6="United States", ROUND(OFFSET(Lab_RFR!$B$10,'RFR term structures'!A90,8),5),"")</f>
        <v/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51"/>
      <c r="T90" s="41"/>
      <c r="U90" s="18"/>
      <c r="V90" s="18"/>
    </row>
    <row r="91" spans="1:22" s="19" customFormat="1" ht="15" x14ac:dyDescent="0.25">
      <c r="A91" s="18">
        <v>81</v>
      </c>
      <c r="B91" s="54">
        <f ca="1">OFFSET(Lab_RFR!$B$10,A91,1)</f>
        <v>3.4439999999999998E-2</v>
      </c>
      <c r="C91" s="54">
        <f ca="1">ROUND(OFFSET(Lab_RFR!$B$10,'RFR term structures'!A91,4),5)</f>
        <v>3.524E-2</v>
      </c>
      <c r="D91" s="54" t="str">
        <f ca="1">IF($N$6="United States", ROUND(OFFSET(Lab_RFR!$B$10,'RFR term structures'!A91,7),5),"")</f>
        <v/>
      </c>
      <c r="E91" s="58"/>
      <c r="F91" s="55">
        <f ca="1">OFFSET(Lab_RFR!$B$10,'RFR term structures'!A91,2)</f>
        <v>3.4889999999999997E-2</v>
      </c>
      <c r="G91" s="55">
        <f ca="1">ROUND(OFFSET(Lab_RFR!$B$10,'RFR term structures'!A91,5),5)</f>
        <v>3.5589999999999997E-2</v>
      </c>
      <c r="H91" s="55" t="str">
        <f ca="1">IF($N$6="United States", ROUND(OFFSET(Lab_RFR!$B$10,'RFR term structures'!A91,8),5),"")</f>
        <v/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51"/>
      <c r="T91" s="41"/>
      <c r="U91" s="18"/>
      <c r="V91" s="18"/>
    </row>
    <row r="92" spans="1:22" s="19" customFormat="1" ht="15" x14ac:dyDescent="0.25">
      <c r="A92" s="18">
        <v>82</v>
      </c>
      <c r="B92" s="54">
        <f ca="1">OFFSET(Lab_RFR!$B$10,A92,1)</f>
        <v>3.4509999999999999E-2</v>
      </c>
      <c r="C92" s="54">
        <f ca="1">ROUND(OFFSET(Lab_RFR!$B$10,'RFR term structures'!A92,4),5)</f>
        <v>3.5299999999999998E-2</v>
      </c>
      <c r="D92" s="54" t="str">
        <f ca="1">IF($N$6="United States", ROUND(OFFSET(Lab_RFR!$B$10,'RFR term structures'!A92,7),5),"")</f>
        <v/>
      </c>
      <c r="E92" s="58"/>
      <c r="F92" s="55">
        <f ca="1">OFFSET(Lab_RFR!$B$10,'RFR term structures'!A92,2)</f>
        <v>3.4959999999999998E-2</v>
      </c>
      <c r="G92" s="55">
        <f ca="1">ROUND(OFFSET(Lab_RFR!$B$10,'RFR term structures'!A92,5),5)</f>
        <v>3.5650000000000001E-2</v>
      </c>
      <c r="H92" s="55" t="str">
        <f ca="1">IF($N$6="United States", ROUND(OFFSET(Lab_RFR!$B$10,'RFR term structures'!A92,8),5),"")</f>
        <v/>
      </c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51"/>
      <c r="T92" s="41"/>
      <c r="U92" s="18"/>
      <c r="V92" s="18"/>
    </row>
    <row r="93" spans="1:22" s="19" customFormat="1" ht="15" x14ac:dyDescent="0.25">
      <c r="A93" s="18">
        <v>83</v>
      </c>
      <c r="B93" s="54">
        <f ca="1">OFFSET(Lab_RFR!$B$10,A93,1)</f>
        <v>3.458E-2</v>
      </c>
      <c r="C93" s="54">
        <f ca="1">ROUND(OFFSET(Lab_RFR!$B$10,'RFR term structures'!A93,4),5)</f>
        <v>3.5360000000000003E-2</v>
      </c>
      <c r="D93" s="54" t="str">
        <f ca="1">IF($N$6="United States", ROUND(OFFSET(Lab_RFR!$B$10,'RFR term structures'!A93,7),5),"")</f>
        <v/>
      </c>
      <c r="E93" s="58"/>
      <c r="F93" s="55">
        <f ca="1">OFFSET(Lab_RFR!$B$10,'RFR term structures'!A93,2)</f>
        <v>3.5020000000000003E-2</v>
      </c>
      <c r="G93" s="55">
        <f ca="1">ROUND(OFFSET(Lab_RFR!$B$10,'RFR term structures'!A93,5),5)</f>
        <v>3.5709999999999999E-2</v>
      </c>
      <c r="H93" s="55" t="str">
        <f ca="1">IF($N$6="United States", ROUND(OFFSET(Lab_RFR!$B$10,'RFR term structures'!A93,8),5),"")</f>
        <v/>
      </c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51"/>
      <c r="T93" s="41"/>
      <c r="U93" s="18"/>
      <c r="V93" s="18"/>
    </row>
    <row r="94" spans="1:22" s="19" customFormat="1" ht="15" x14ac:dyDescent="0.25">
      <c r="A94" s="18">
        <v>84</v>
      </c>
      <c r="B94" s="54">
        <f ca="1">OFFSET(Lab_RFR!$B$10,A94,1)</f>
        <v>3.465E-2</v>
      </c>
      <c r="C94" s="54">
        <f ca="1">ROUND(OFFSET(Lab_RFR!$B$10,'RFR term structures'!A94,4),5)</f>
        <v>3.542E-2</v>
      </c>
      <c r="D94" s="54" t="str">
        <f ca="1">IF($N$6="United States", ROUND(OFFSET(Lab_RFR!$B$10,'RFR term structures'!A94,7),5),"")</f>
        <v/>
      </c>
      <c r="E94" s="58"/>
      <c r="F94" s="55">
        <f ca="1">OFFSET(Lab_RFR!$B$10,'RFR term structures'!A94,2)</f>
        <v>3.5090000000000003E-2</v>
      </c>
      <c r="G94" s="55">
        <f ca="1">ROUND(OFFSET(Lab_RFR!$B$10,'RFR term structures'!A94,5),5)</f>
        <v>3.5770000000000003E-2</v>
      </c>
      <c r="H94" s="55" t="str">
        <f ca="1">IF($N$6="United States", ROUND(OFFSET(Lab_RFR!$B$10,'RFR term structures'!A94,8),5),"")</f>
        <v/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51"/>
      <c r="T94" s="41"/>
      <c r="U94" s="18"/>
      <c r="V94" s="18"/>
    </row>
    <row r="95" spans="1:22" s="19" customFormat="1" ht="15" x14ac:dyDescent="0.25">
      <c r="A95" s="18">
        <v>85</v>
      </c>
      <c r="B95" s="54">
        <f ca="1">OFFSET(Lab_RFR!$B$10,A95,1)</f>
        <v>3.4720000000000001E-2</v>
      </c>
      <c r="C95" s="54">
        <f ca="1">ROUND(OFFSET(Lab_RFR!$B$10,'RFR term structures'!A95,4),5)</f>
        <v>3.5479999999999998E-2</v>
      </c>
      <c r="D95" s="54" t="str">
        <f ca="1">IF($N$6="United States", ROUND(OFFSET(Lab_RFR!$B$10,'RFR term structures'!A95,7),5),"")</f>
        <v/>
      </c>
      <c r="E95" s="58"/>
      <c r="F95" s="55">
        <f ca="1">OFFSET(Lab_RFR!$B$10,'RFR term structures'!A95,2)</f>
        <v>3.5150000000000001E-2</v>
      </c>
      <c r="G95" s="55">
        <f ca="1">ROUND(OFFSET(Lab_RFR!$B$10,'RFR term structures'!A95,5),5)</f>
        <v>3.5819999999999998E-2</v>
      </c>
      <c r="H95" s="55" t="str">
        <f ca="1">IF($N$6="United States", ROUND(OFFSET(Lab_RFR!$B$10,'RFR term structures'!A95,8),5),"")</f>
        <v/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51"/>
      <c r="T95" s="41"/>
      <c r="U95" s="18"/>
      <c r="V95" s="18"/>
    </row>
    <row r="96" spans="1:22" s="19" customFormat="1" ht="15" x14ac:dyDescent="0.25">
      <c r="A96" s="18">
        <v>86</v>
      </c>
      <c r="B96" s="54">
        <f ca="1">OFFSET(Lab_RFR!$B$10,A96,1)</f>
        <v>3.4790000000000001E-2</v>
      </c>
      <c r="C96" s="54">
        <f ca="1">ROUND(OFFSET(Lab_RFR!$B$10,'RFR term structures'!A96,4),5)</f>
        <v>3.5540000000000002E-2</v>
      </c>
      <c r="D96" s="54" t="str">
        <f ca="1">IF($N$6="United States", ROUND(OFFSET(Lab_RFR!$B$10,'RFR term structures'!A96,7),5),"")</f>
        <v/>
      </c>
      <c r="E96" s="58"/>
      <c r="F96" s="55">
        <f ca="1">OFFSET(Lab_RFR!$B$10,'RFR term structures'!A96,2)</f>
        <v>3.5209999999999998E-2</v>
      </c>
      <c r="G96" s="55">
        <f ca="1">ROUND(OFFSET(Lab_RFR!$B$10,'RFR term structures'!A96,5),5)</f>
        <v>3.5880000000000002E-2</v>
      </c>
      <c r="H96" s="55" t="str">
        <f ca="1">IF($N$6="United States", ROUND(OFFSET(Lab_RFR!$B$10,'RFR term structures'!A96,8),5),"")</f>
        <v/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51"/>
      <c r="T96" s="41"/>
      <c r="U96" s="18"/>
      <c r="V96" s="18"/>
    </row>
    <row r="97" spans="1:22" s="19" customFormat="1" ht="15" x14ac:dyDescent="0.25">
      <c r="A97" s="18">
        <v>87</v>
      </c>
      <c r="B97" s="54">
        <f ca="1">OFFSET(Lab_RFR!$B$10,A97,1)</f>
        <v>3.4849999999999999E-2</v>
      </c>
      <c r="C97" s="54">
        <f ca="1">ROUND(OFFSET(Lab_RFR!$B$10,'RFR term structures'!A97,4),5)</f>
        <v>3.56E-2</v>
      </c>
      <c r="D97" s="54" t="str">
        <f ca="1">IF($N$6="United States", ROUND(OFFSET(Lab_RFR!$B$10,'RFR term structures'!A97,7),5),"")</f>
        <v/>
      </c>
      <c r="E97" s="58"/>
      <c r="F97" s="55">
        <f ca="1">OFFSET(Lab_RFR!$B$10,'RFR term structures'!A97,2)</f>
        <v>3.5270000000000003E-2</v>
      </c>
      <c r="G97" s="55">
        <f ca="1">ROUND(OFFSET(Lab_RFR!$B$10,'RFR term structures'!A97,5),5)</f>
        <v>3.5929999999999997E-2</v>
      </c>
      <c r="H97" s="55" t="str">
        <f ca="1">IF($N$6="United States", ROUND(OFFSET(Lab_RFR!$B$10,'RFR term structures'!A97,8),5),"")</f>
        <v/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51"/>
      <c r="T97" s="41"/>
      <c r="U97" s="18"/>
      <c r="V97" s="18"/>
    </row>
    <row r="98" spans="1:22" s="19" customFormat="1" ht="15" x14ac:dyDescent="0.25">
      <c r="A98" s="18">
        <v>88</v>
      </c>
      <c r="B98" s="54">
        <f ca="1">OFFSET(Lab_RFR!$B$10,A98,1)</f>
        <v>3.492E-2</v>
      </c>
      <c r="C98" s="54">
        <f ca="1">ROUND(OFFSET(Lab_RFR!$B$10,'RFR term structures'!A98,4),5)</f>
        <v>3.5650000000000001E-2</v>
      </c>
      <c r="D98" s="54" t="str">
        <f ca="1">IF($N$6="United States", ROUND(OFFSET(Lab_RFR!$B$10,'RFR term structures'!A98,7),5),"")</f>
        <v/>
      </c>
      <c r="E98" s="58"/>
      <c r="F98" s="55">
        <f ca="1">OFFSET(Lab_RFR!$B$10,'RFR term structures'!A98,2)</f>
        <v>3.533E-2</v>
      </c>
      <c r="G98" s="55">
        <f ca="1">ROUND(OFFSET(Lab_RFR!$B$10,'RFR term structures'!A98,5),5)</f>
        <v>3.5979999999999998E-2</v>
      </c>
      <c r="H98" s="55" t="str">
        <f ca="1">IF($N$6="United States", ROUND(OFFSET(Lab_RFR!$B$10,'RFR term structures'!A98,8),5),"")</f>
        <v/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51"/>
      <c r="T98" s="41"/>
      <c r="U98" s="18"/>
      <c r="V98" s="18"/>
    </row>
    <row r="99" spans="1:22" s="19" customFormat="1" ht="15" x14ac:dyDescent="0.25">
      <c r="A99" s="18">
        <v>89</v>
      </c>
      <c r="B99" s="54">
        <f ca="1">OFFSET(Lab_RFR!$B$10,A99,1)</f>
        <v>3.4979999999999997E-2</v>
      </c>
      <c r="C99" s="54">
        <f ca="1">ROUND(OFFSET(Lab_RFR!$B$10,'RFR term structures'!A99,4),5)</f>
        <v>3.5709999999999999E-2</v>
      </c>
      <c r="D99" s="54" t="str">
        <f ca="1">IF($N$6="United States", ROUND(OFFSET(Lab_RFR!$B$10,'RFR term structures'!A99,7),5),"")</f>
        <v/>
      </c>
      <c r="E99" s="58"/>
      <c r="F99" s="55">
        <f ca="1">OFFSET(Lab_RFR!$B$10,'RFR term structures'!A99,2)</f>
        <v>3.5389999999999998E-2</v>
      </c>
      <c r="G99" s="55">
        <f ca="1">ROUND(OFFSET(Lab_RFR!$B$10,'RFR term structures'!A99,5),5)</f>
        <v>3.603E-2</v>
      </c>
      <c r="H99" s="55" t="str">
        <f ca="1">IF($N$6="United States", ROUND(OFFSET(Lab_RFR!$B$10,'RFR term structures'!A99,8),5),"")</f>
        <v/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51"/>
      <c r="T99" s="41"/>
      <c r="U99" s="18"/>
      <c r="V99" s="18"/>
    </row>
    <row r="100" spans="1:22" s="19" customFormat="1" ht="15" x14ac:dyDescent="0.25">
      <c r="A100" s="18">
        <v>90</v>
      </c>
      <c r="B100" s="54">
        <f ca="1">OFFSET(Lab_RFR!$B$10,A100,1)</f>
        <v>3.5040000000000002E-2</v>
      </c>
      <c r="C100" s="54">
        <f ca="1">ROUND(OFFSET(Lab_RFR!$B$10,'RFR term structures'!A100,4),5)</f>
        <v>3.576E-2</v>
      </c>
      <c r="D100" s="54" t="str">
        <f ca="1">IF($N$6="United States", ROUND(OFFSET(Lab_RFR!$B$10,'RFR term structures'!A100,7),5),"")</f>
        <v/>
      </c>
      <c r="E100" s="58"/>
      <c r="F100" s="55">
        <f ca="1">OFFSET(Lab_RFR!$B$10,'RFR term structures'!A100,2)</f>
        <v>3.5450000000000002E-2</v>
      </c>
      <c r="G100" s="55">
        <f ca="1">ROUND(OFFSET(Lab_RFR!$B$10,'RFR term structures'!A100,5),5)</f>
        <v>3.6080000000000001E-2</v>
      </c>
      <c r="H100" s="55" t="str">
        <f ca="1">IF($N$6="United States", ROUND(OFFSET(Lab_RFR!$B$10,'RFR term structures'!A100,8),5),"")</f>
        <v/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51"/>
      <c r="T100" s="41"/>
      <c r="U100" s="18"/>
      <c r="V100" s="18"/>
    </row>
    <row r="101" spans="1:22" s="19" customFormat="1" ht="15" x14ac:dyDescent="0.25">
      <c r="A101" s="18">
        <v>91</v>
      </c>
      <c r="B101" s="54">
        <f ca="1">OFFSET(Lab_RFR!$B$10,A101,1)</f>
        <v>3.5099999999999999E-2</v>
      </c>
      <c r="C101" s="54">
        <f ca="1">ROUND(OFFSET(Lab_RFR!$B$10,'RFR term structures'!A101,4),5)</f>
        <v>3.5810000000000002E-2</v>
      </c>
      <c r="D101" s="54" t="str">
        <f ca="1">IF($N$6="United States", ROUND(OFFSET(Lab_RFR!$B$10,'RFR term structures'!A101,7),5),"")</f>
        <v/>
      </c>
      <c r="E101" s="58"/>
      <c r="F101" s="55">
        <f ca="1">OFFSET(Lab_RFR!$B$10,'RFR term structures'!A101,2)</f>
        <v>3.5499999999999997E-2</v>
      </c>
      <c r="G101" s="55">
        <f ca="1">ROUND(OFFSET(Lab_RFR!$B$10,'RFR term structures'!A101,5),5)</f>
        <v>3.6130000000000002E-2</v>
      </c>
      <c r="H101" s="55" t="str">
        <f ca="1">IF($N$6="United States", ROUND(OFFSET(Lab_RFR!$B$10,'RFR term structures'!A101,8),5),"")</f>
        <v/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51"/>
      <c r="T101" s="41"/>
      <c r="U101" s="18"/>
      <c r="V101" s="18"/>
    </row>
    <row r="102" spans="1:22" s="19" customFormat="1" ht="15" x14ac:dyDescent="0.25">
      <c r="A102" s="18">
        <v>92</v>
      </c>
      <c r="B102" s="54">
        <f ca="1">OFFSET(Lab_RFR!$B$10,A102,1)</f>
        <v>3.5159999999999997E-2</v>
      </c>
      <c r="C102" s="54">
        <f ca="1">ROUND(OFFSET(Lab_RFR!$B$10,'RFR term structures'!A102,4),5)</f>
        <v>3.5860000000000003E-2</v>
      </c>
      <c r="D102" s="54" t="str">
        <f ca="1">IF($N$6="United States", ROUND(OFFSET(Lab_RFR!$B$10,'RFR term structures'!A102,7),5),"")</f>
        <v/>
      </c>
      <c r="E102" s="58"/>
      <c r="F102" s="55">
        <f ca="1">OFFSET(Lab_RFR!$B$10,'RFR term structures'!A102,2)</f>
        <v>3.5560000000000001E-2</v>
      </c>
      <c r="G102" s="55">
        <f ca="1">ROUND(OFFSET(Lab_RFR!$B$10,'RFR term structures'!A102,5),5)</f>
        <v>3.6179999999999997E-2</v>
      </c>
      <c r="H102" s="55" t="str">
        <f ca="1">IF($N$6="United States", ROUND(OFFSET(Lab_RFR!$B$10,'RFR term structures'!A102,8),5),"")</f>
        <v/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51"/>
      <c r="T102" s="41"/>
      <c r="U102" s="18"/>
      <c r="V102" s="18"/>
    </row>
    <row r="103" spans="1:22" s="19" customFormat="1" ht="15" x14ac:dyDescent="0.25">
      <c r="A103" s="18">
        <v>93</v>
      </c>
      <c r="B103" s="54">
        <f ca="1">OFFSET(Lab_RFR!$B$10,A103,1)</f>
        <v>3.5220000000000001E-2</v>
      </c>
      <c r="C103" s="54">
        <f ca="1">ROUND(OFFSET(Lab_RFR!$B$10,'RFR term structures'!A103,4),5)</f>
        <v>3.5909999999999997E-2</v>
      </c>
      <c r="D103" s="54" t="str">
        <f ca="1">IF($N$6="United States", ROUND(OFFSET(Lab_RFR!$B$10,'RFR term structures'!A103,7),5),"")</f>
        <v/>
      </c>
      <c r="E103" s="58"/>
      <c r="F103" s="55">
        <f ca="1">OFFSET(Lab_RFR!$B$10,'RFR term structures'!A103,2)</f>
        <v>3.5610000000000003E-2</v>
      </c>
      <c r="G103" s="55">
        <f ca="1">ROUND(OFFSET(Lab_RFR!$B$10,'RFR term structures'!A103,5),5)</f>
        <v>3.6220000000000002E-2</v>
      </c>
      <c r="H103" s="55" t="str">
        <f ca="1">IF($N$6="United States", ROUND(OFFSET(Lab_RFR!$B$10,'RFR term structures'!A103,8),5),"")</f>
        <v/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51"/>
      <c r="T103" s="41"/>
      <c r="U103" s="18"/>
      <c r="V103" s="18"/>
    </row>
    <row r="104" spans="1:22" s="19" customFormat="1" ht="15" x14ac:dyDescent="0.25">
      <c r="A104" s="18">
        <v>94</v>
      </c>
      <c r="B104" s="54">
        <f ca="1">OFFSET(Lab_RFR!$B$10,A104,1)</f>
        <v>3.5270000000000003E-2</v>
      </c>
      <c r="C104" s="54">
        <f ca="1">ROUND(OFFSET(Lab_RFR!$B$10,'RFR term structures'!A104,4),5)</f>
        <v>3.5959999999999999E-2</v>
      </c>
      <c r="D104" s="54" t="str">
        <f ca="1">IF($N$6="United States", ROUND(OFFSET(Lab_RFR!$B$10,'RFR term structures'!A104,7),5),"")</f>
        <v/>
      </c>
      <c r="E104" s="58"/>
      <c r="F104" s="55">
        <f ca="1">OFFSET(Lab_RFR!$B$10,'RFR term structures'!A104,2)</f>
        <v>3.5659999999999997E-2</v>
      </c>
      <c r="G104" s="55">
        <f ca="1">ROUND(OFFSET(Lab_RFR!$B$10,'RFR term structures'!A104,5),5)</f>
        <v>3.6269999999999997E-2</v>
      </c>
      <c r="H104" s="55" t="str">
        <f ca="1">IF($N$6="United States", ROUND(OFFSET(Lab_RFR!$B$10,'RFR term structures'!A104,8),5),"")</f>
        <v/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51"/>
      <c r="T104" s="41"/>
      <c r="U104" s="18"/>
      <c r="V104" s="18"/>
    </row>
    <row r="105" spans="1:22" s="19" customFormat="1" ht="15" x14ac:dyDescent="0.25">
      <c r="A105" s="18">
        <v>95</v>
      </c>
      <c r="B105" s="54">
        <f ca="1">OFFSET(Lab_RFR!$B$10,A105,1)</f>
        <v>3.533E-2</v>
      </c>
      <c r="C105" s="54">
        <f ca="1">ROUND(OFFSET(Lab_RFR!$B$10,'RFR term structures'!A105,4),5)</f>
        <v>3.601E-2</v>
      </c>
      <c r="D105" s="54" t="str">
        <f ca="1">IF($N$6="United States", ROUND(OFFSET(Lab_RFR!$B$10,'RFR term structures'!A105,7),5),"")</f>
        <v/>
      </c>
      <c r="E105" s="58"/>
      <c r="F105" s="55">
        <f ca="1">OFFSET(Lab_RFR!$B$10,'RFR term structures'!A105,2)</f>
        <v>3.5709999999999999E-2</v>
      </c>
      <c r="G105" s="55">
        <f ca="1">ROUND(OFFSET(Lab_RFR!$B$10,'RFR term structures'!A105,5),5)</f>
        <v>3.6310000000000002E-2</v>
      </c>
      <c r="H105" s="55" t="str">
        <f ca="1">IF($N$6="United States", ROUND(OFFSET(Lab_RFR!$B$10,'RFR term structures'!A105,8),5),"")</f>
        <v/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51"/>
      <c r="T105" s="41"/>
      <c r="U105" s="18"/>
      <c r="V105" s="18"/>
    </row>
    <row r="106" spans="1:22" s="19" customFormat="1" ht="15" x14ac:dyDescent="0.25">
      <c r="A106" s="18">
        <v>96</v>
      </c>
      <c r="B106" s="54">
        <f ca="1">OFFSET(Lab_RFR!$B$10,A106,1)</f>
        <v>3.5380000000000002E-2</v>
      </c>
      <c r="C106" s="54">
        <f ca="1">ROUND(OFFSET(Lab_RFR!$B$10,'RFR term structures'!A106,4),5)</f>
        <v>3.6060000000000002E-2</v>
      </c>
      <c r="D106" s="54" t="str">
        <f ca="1">IF($N$6="United States", ROUND(OFFSET(Lab_RFR!$B$10,'RFR term structures'!A106,7),5),"")</f>
        <v/>
      </c>
      <c r="E106" s="58"/>
      <c r="F106" s="55">
        <f ca="1">OFFSET(Lab_RFR!$B$10,'RFR term structures'!A106,2)</f>
        <v>3.576E-2</v>
      </c>
      <c r="G106" s="55">
        <f ca="1">ROUND(OFFSET(Lab_RFR!$B$10,'RFR term structures'!A106,5),5)</f>
        <v>3.6360000000000003E-2</v>
      </c>
      <c r="H106" s="55" t="str">
        <f ca="1">IF($N$6="United States", ROUND(OFFSET(Lab_RFR!$B$10,'RFR term structures'!A106,8),5),"")</f>
        <v/>
      </c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51"/>
      <c r="T106" s="41"/>
      <c r="U106" s="18"/>
      <c r="V106" s="18"/>
    </row>
    <row r="107" spans="1:22" s="19" customFormat="1" ht="15" x14ac:dyDescent="0.25">
      <c r="A107" s="18">
        <v>97</v>
      </c>
      <c r="B107" s="54">
        <f ca="1">OFFSET(Lab_RFR!$B$10,A107,1)</f>
        <v>3.5430000000000003E-2</v>
      </c>
      <c r="C107" s="54">
        <f ca="1">ROUND(OFFSET(Lab_RFR!$B$10,'RFR term structures'!A107,4),5)</f>
        <v>3.61E-2</v>
      </c>
      <c r="D107" s="54" t="str">
        <f ca="1">IF($N$6="United States", ROUND(OFFSET(Lab_RFR!$B$10,'RFR term structures'!A107,7),5),"")</f>
        <v/>
      </c>
      <c r="E107" s="58"/>
      <c r="F107" s="55">
        <f ca="1">OFFSET(Lab_RFR!$B$10,'RFR term structures'!A107,2)</f>
        <v>3.5810000000000002E-2</v>
      </c>
      <c r="G107" s="55">
        <f ca="1">ROUND(OFFSET(Lab_RFR!$B$10,'RFR term structures'!A107,5),5)</f>
        <v>3.6400000000000002E-2</v>
      </c>
      <c r="H107" s="55" t="str">
        <f ca="1">IF($N$6="United States", ROUND(OFFSET(Lab_RFR!$B$10,'RFR term structures'!A107,8),5),"")</f>
        <v/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51"/>
      <c r="T107" s="41"/>
      <c r="U107" s="18"/>
      <c r="V107" s="18"/>
    </row>
    <row r="108" spans="1:22" s="19" customFormat="1" ht="15" x14ac:dyDescent="0.25">
      <c r="A108" s="18">
        <v>98</v>
      </c>
      <c r="B108" s="54">
        <f ca="1">OFFSET(Lab_RFR!$B$10,A108,1)</f>
        <v>3.5490000000000001E-2</v>
      </c>
      <c r="C108" s="54">
        <f ca="1">ROUND(OFFSET(Lab_RFR!$B$10,'RFR term structures'!A108,4),5)</f>
        <v>3.6150000000000002E-2</v>
      </c>
      <c r="D108" s="54" t="str">
        <f ca="1">IF($N$6="United States", ROUND(OFFSET(Lab_RFR!$B$10,'RFR term structures'!A108,7),5),"")</f>
        <v/>
      </c>
      <c r="E108" s="58"/>
      <c r="F108" s="55">
        <f ca="1">OFFSET(Lab_RFR!$B$10,'RFR term structures'!A108,2)</f>
        <v>3.5860000000000003E-2</v>
      </c>
      <c r="G108" s="55">
        <f ca="1">ROUND(OFFSET(Lab_RFR!$B$10,'RFR term structures'!A108,5),5)</f>
        <v>3.644E-2</v>
      </c>
      <c r="H108" s="55" t="str">
        <f ca="1">IF($N$6="United States", ROUND(OFFSET(Lab_RFR!$B$10,'RFR term structures'!A108,8),5),"")</f>
        <v/>
      </c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51"/>
      <c r="T108" s="41"/>
      <c r="U108" s="18"/>
      <c r="V108" s="18"/>
    </row>
    <row r="109" spans="1:22" s="19" customFormat="1" ht="15" x14ac:dyDescent="0.25">
      <c r="A109" s="18">
        <v>99</v>
      </c>
      <c r="B109" s="54">
        <f ca="1">OFFSET(Lab_RFR!$B$10,A109,1)</f>
        <v>3.5540000000000002E-2</v>
      </c>
      <c r="C109" s="54">
        <f ca="1">ROUND(OFFSET(Lab_RFR!$B$10,'RFR term structures'!A109,4),5)</f>
        <v>3.619E-2</v>
      </c>
      <c r="D109" s="54" t="str">
        <f ca="1">IF($N$6="United States", ROUND(OFFSET(Lab_RFR!$B$10,'RFR term structures'!A109,7),5),"")</f>
        <v/>
      </c>
      <c r="E109" s="58"/>
      <c r="F109" s="55">
        <f ca="1">OFFSET(Lab_RFR!$B$10,'RFR term structures'!A109,2)</f>
        <v>3.5909999999999997E-2</v>
      </c>
      <c r="G109" s="55">
        <f ca="1">ROUND(OFFSET(Lab_RFR!$B$10,'RFR term structures'!A109,5),5)</f>
        <v>3.6479999999999999E-2</v>
      </c>
      <c r="H109" s="55" t="str">
        <f ca="1">IF($N$6="United States", ROUND(OFFSET(Lab_RFR!$B$10,'RFR term structures'!A109,8),5),"")</f>
        <v/>
      </c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51"/>
      <c r="T109" s="41"/>
      <c r="U109" s="18"/>
      <c r="V109" s="18"/>
    </row>
    <row r="110" spans="1:22" s="19" customFormat="1" ht="15" x14ac:dyDescent="0.25">
      <c r="A110" s="18">
        <v>100</v>
      </c>
      <c r="B110" s="54">
        <f ca="1">OFFSET(Lab_RFR!$B$10,A110,1)</f>
        <v>3.5589999999999997E-2</v>
      </c>
      <c r="C110" s="54">
        <f ca="1">ROUND(OFFSET(Lab_RFR!$B$10,'RFR term structures'!A110,4),5)</f>
        <v>3.6229999999999998E-2</v>
      </c>
      <c r="D110" s="54" t="str">
        <f ca="1">IF($N$6="United States", ROUND(OFFSET(Lab_RFR!$B$10,'RFR term structures'!A110,7),5),"")</f>
        <v/>
      </c>
      <c r="E110" s="58"/>
      <c r="F110" s="55">
        <f ca="1">OFFSET(Lab_RFR!$B$10,'RFR term structures'!A110,2)</f>
        <v>3.5950000000000003E-2</v>
      </c>
      <c r="G110" s="55">
        <f ca="1">ROUND(OFFSET(Lab_RFR!$B$10,'RFR term structures'!A110,5),5)</f>
        <v>3.6519999999999997E-2</v>
      </c>
      <c r="H110" s="55" t="str">
        <f ca="1">IF($N$6="United States", ROUND(OFFSET(Lab_RFR!$B$10,'RFR term structures'!A110,8),5),"")</f>
        <v/>
      </c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51"/>
      <c r="T110" s="41"/>
      <c r="U110" s="18"/>
      <c r="V110" s="18"/>
    </row>
    <row r="111" spans="1:22" s="19" customFormat="1" ht="15" x14ac:dyDescent="0.25">
      <c r="A111" s="18">
        <v>101</v>
      </c>
      <c r="B111" s="54">
        <f ca="1">OFFSET(Lab_RFR!$B$10,A111,1)</f>
        <v>3.5630000000000002E-2</v>
      </c>
      <c r="C111" s="54">
        <f ca="1">ROUND(OFFSET(Lab_RFR!$B$10,'RFR term structures'!A111,4),5)</f>
        <v>3.628E-2</v>
      </c>
      <c r="D111" s="54" t="str">
        <f ca="1">IF($N$6="United States", ROUND(OFFSET(Lab_RFR!$B$10,'RFR term structures'!A111,7),5),"")</f>
        <v/>
      </c>
      <c r="E111" s="58"/>
      <c r="F111" s="55">
        <f ca="1">OFFSET(Lab_RFR!$B$10,'RFR term structures'!A111,2)</f>
        <v>3.5999999999999997E-2</v>
      </c>
      <c r="G111" s="55">
        <f ca="1">ROUND(OFFSET(Lab_RFR!$B$10,'RFR term structures'!A111,5),5)</f>
        <v>3.6560000000000002E-2</v>
      </c>
      <c r="H111" s="55" t="str">
        <f ca="1">IF($N$6="United States", ROUND(OFFSET(Lab_RFR!$B$10,'RFR term structures'!A111,8),5),"")</f>
        <v/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51"/>
      <c r="T111" s="41"/>
      <c r="U111" s="18"/>
      <c r="V111" s="18"/>
    </row>
    <row r="112" spans="1:22" s="19" customFormat="1" ht="15" x14ac:dyDescent="0.25">
      <c r="A112" s="18">
        <v>102</v>
      </c>
      <c r="B112" s="54">
        <f ca="1">OFFSET(Lab_RFR!$B$10,A112,1)</f>
        <v>3.5680000000000003E-2</v>
      </c>
      <c r="C112" s="54">
        <f ca="1">ROUND(OFFSET(Lab_RFR!$B$10,'RFR term structures'!A112,4),5)</f>
        <v>3.6319999999999998E-2</v>
      </c>
      <c r="D112" s="54" t="str">
        <f ca="1">IF($N$6="United States", ROUND(OFFSET(Lab_RFR!$B$10,'RFR term structures'!A112,7),5),"")</f>
        <v/>
      </c>
      <c r="E112" s="58"/>
      <c r="F112" s="55">
        <f ca="1">OFFSET(Lab_RFR!$B$10,'RFR term structures'!A112,2)</f>
        <v>3.6040000000000003E-2</v>
      </c>
      <c r="G112" s="55">
        <f ca="1">ROUND(OFFSET(Lab_RFR!$B$10,'RFR term structures'!A112,5),5)</f>
        <v>3.6600000000000001E-2</v>
      </c>
      <c r="H112" s="55" t="str">
        <f ca="1">IF($N$6="United States", ROUND(OFFSET(Lab_RFR!$B$10,'RFR term structures'!A112,8),5),"")</f>
        <v/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51"/>
      <c r="T112" s="41"/>
      <c r="U112" s="18"/>
      <c r="V112" s="18"/>
    </row>
    <row r="113" spans="1:22" s="19" customFormat="1" ht="15" x14ac:dyDescent="0.25">
      <c r="A113" s="18">
        <v>103</v>
      </c>
      <c r="B113" s="54">
        <f ca="1">OFFSET(Lab_RFR!$B$10,A113,1)</f>
        <v>3.5729999999999998E-2</v>
      </c>
      <c r="C113" s="54">
        <f ca="1">ROUND(OFFSET(Lab_RFR!$B$10,'RFR term structures'!A113,4),5)</f>
        <v>3.6360000000000003E-2</v>
      </c>
      <c r="D113" s="54" t="str">
        <f ca="1">IF($N$6="United States", ROUND(OFFSET(Lab_RFR!$B$10,'RFR term structures'!A113,7),5),"")</f>
        <v/>
      </c>
      <c r="E113" s="58"/>
      <c r="F113" s="55">
        <f ca="1">OFFSET(Lab_RFR!$B$10,'RFR term structures'!A113,2)</f>
        <v>3.6080000000000001E-2</v>
      </c>
      <c r="G113" s="55">
        <f ca="1">ROUND(OFFSET(Lab_RFR!$B$10,'RFR term structures'!A113,5),5)</f>
        <v>3.6639999999999999E-2</v>
      </c>
      <c r="H113" s="55" t="str">
        <f ca="1">IF($N$6="United States", ROUND(OFFSET(Lab_RFR!$B$10,'RFR term structures'!A113,8),5),"")</f>
        <v/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51"/>
      <c r="T113" s="41"/>
      <c r="U113" s="18"/>
      <c r="V113" s="18"/>
    </row>
    <row r="114" spans="1:22" s="19" customFormat="1" ht="15" x14ac:dyDescent="0.25">
      <c r="A114" s="18">
        <v>104</v>
      </c>
      <c r="B114" s="54">
        <f ca="1">OFFSET(Lab_RFR!$B$10,A114,1)</f>
        <v>3.5770000000000003E-2</v>
      </c>
      <c r="C114" s="54">
        <f ca="1">ROUND(OFFSET(Lab_RFR!$B$10,'RFR term structures'!A114,4),5)</f>
        <v>3.6400000000000002E-2</v>
      </c>
      <c r="D114" s="54" t="str">
        <f ca="1">IF($N$6="United States", ROUND(OFFSET(Lab_RFR!$B$10,'RFR term structures'!A114,7),5),"")</f>
        <v/>
      </c>
      <c r="E114" s="58"/>
      <c r="F114" s="55">
        <f ca="1">OFFSET(Lab_RFR!$B$10,'RFR term structures'!A114,2)</f>
        <v>3.6130000000000002E-2</v>
      </c>
      <c r="G114" s="55">
        <f ca="1">ROUND(OFFSET(Lab_RFR!$B$10,'RFR term structures'!A114,5),5)</f>
        <v>3.6670000000000001E-2</v>
      </c>
      <c r="H114" s="55" t="str">
        <f ca="1">IF($N$6="United States", ROUND(OFFSET(Lab_RFR!$B$10,'RFR term structures'!A114,8),5),"")</f>
        <v/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51"/>
      <c r="T114" s="18"/>
      <c r="U114" s="18"/>
      <c r="V114" s="18"/>
    </row>
    <row r="115" spans="1:22" s="19" customFormat="1" ht="15" x14ac:dyDescent="0.25">
      <c r="A115" s="18">
        <v>105</v>
      </c>
      <c r="B115" s="54">
        <f ca="1">OFFSET(Lab_RFR!$B$10,A115,1)</f>
        <v>3.5819999999999998E-2</v>
      </c>
      <c r="C115" s="54">
        <f ca="1">ROUND(OFFSET(Lab_RFR!$B$10,'RFR term structures'!A115,4),5)</f>
        <v>3.644E-2</v>
      </c>
      <c r="D115" s="54" t="str">
        <f ca="1">IF($N$6="United States", ROUND(OFFSET(Lab_RFR!$B$10,'RFR term structures'!A115,7),5),"")</f>
        <v/>
      </c>
      <c r="E115" s="58"/>
      <c r="F115" s="55">
        <f ca="1">OFFSET(Lab_RFR!$B$10,'RFR term structures'!A115,2)</f>
        <v>3.6170000000000001E-2</v>
      </c>
      <c r="G115" s="55">
        <f ca="1">ROUND(OFFSET(Lab_RFR!$B$10,'RFR term structures'!A115,5),5)</f>
        <v>3.671E-2</v>
      </c>
      <c r="H115" s="55" t="str">
        <f ca="1">IF($N$6="United States", ROUND(OFFSET(Lab_RFR!$B$10,'RFR term structures'!A115,8),5),"")</f>
        <v/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51"/>
      <c r="T115" s="18"/>
      <c r="U115" s="18"/>
      <c r="V115" s="18"/>
    </row>
    <row r="116" spans="1:22" s="19" customFormat="1" ht="15" x14ac:dyDescent="0.25">
      <c r="A116" s="18">
        <v>106</v>
      </c>
      <c r="B116" s="54">
        <f ca="1">OFFSET(Lab_RFR!$B$10,A116,1)</f>
        <v>3.5860000000000003E-2</v>
      </c>
      <c r="C116" s="54">
        <f ca="1">ROUND(OFFSET(Lab_RFR!$B$10,'RFR term structures'!A116,4),5)</f>
        <v>3.6479999999999999E-2</v>
      </c>
      <c r="D116" s="54" t="str">
        <f ca="1">IF($N$6="United States", ROUND(OFFSET(Lab_RFR!$B$10,'RFR term structures'!A116,7),5),"")</f>
        <v/>
      </c>
      <c r="E116" s="58"/>
      <c r="F116" s="55">
        <f ca="1">OFFSET(Lab_RFR!$B$10,'RFR term structures'!A116,2)</f>
        <v>3.6209999999999999E-2</v>
      </c>
      <c r="G116" s="55">
        <f ca="1">ROUND(OFFSET(Lab_RFR!$B$10,'RFR term structures'!A116,5),5)</f>
        <v>3.6749999999999998E-2</v>
      </c>
      <c r="H116" s="55" t="str">
        <f ca="1">IF($N$6="United States", ROUND(OFFSET(Lab_RFR!$B$10,'RFR term structures'!A116,8),5),"")</f>
        <v/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51"/>
      <c r="T116" s="18"/>
      <c r="U116" s="18"/>
      <c r="V116" s="18"/>
    </row>
    <row r="117" spans="1:22" s="19" customFormat="1" ht="15" x14ac:dyDescent="0.25">
      <c r="A117" s="18">
        <v>107</v>
      </c>
      <c r="B117" s="54">
        <f ca="1">OFFSET(Lab_RFR!$B$10,A117,1)</f>
        <v>3.5909999999999997E-2</v>
      </c>
      <c r="C117" s="54">
        <f ca="1">ROUND(OFFSET(Lab_RFR!$B$10,'RFR term structures'!A117,4),5)</f>
        <v>3.6510000000000001E-2</v>
      </c>
      <c r="D117" s="54" t="str">
        <f ca="1">IF($N$6="United States", ROUND(OFFSET(Lab_RFR!$B$10,'RFR term structures'!A117,7),5),"")</f>
        <v/>
      </c>
      <c r="E117" s="58"/>
      <c r="F117" s="55">
        <f ca="1">OFFSET(Lab_RFR!$B$10,'RFR term structures'!A117,2)</f>
        <v>3.6249999999999998E-2</v>
      </c>
      <c r="G117" s="55">
        <f ca="1">ROUND(OFFSET(Lab_RFR!$B$10,'RFR term structures'!A117,5),5)</f>
        <v>3.678E-2</v>
      </c>
      <c r="H117" s="55" t="str">
        <f ca="1">IF($N$6="United States", ROUND(OFFSET(Lab_RFR!$B$10,'RFR term structures'!A117,8),5),"")</f>
        <v/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51"/>
      <c r="T117" s="18"/>
      <c r="U117" s="18"/>
      <c r="V117" s="18"/>
    </row>
    <row r="118" spans="1:22" s="19" customFormat="1" ht="15" x14ac:dyDescent="0.25">
      <c r="A118" s="18">
        <v>108</v>
      </c>
      <c r="B118" s="54">
        <f ca="1">OFFSET(Lab_RFR!$B$10,A118,1)</f>
        <v>3.5950000000000003E-2</v>
      </c>
      <c r="C118" s="54">
        <f ca="1">ROUND(OFFSET(Lab_RFR!$B$10,'RFR term structures'!A118,4),5)</f>
        <v>3.6549999999999999E-2</v>
      </c>
      <c r="D118" s="54" t="str">
        <f ca="1">IF($N$6="United States", ROUND(OFFSET(Lab_RFR!$B$10,'RFR term structures'!A118,7),5),"")</f>
        <v/>
      </c>
      <c r="E118" s="58"/>
      <c r="F118" s="55">
        <f ca="1">OFFSET(Lab_RFR!$B$10,'RFR term structures'!A118,2)</f>
        <v>3.6290000000000003E-2</v>
      </c>
      <c r="G118" s="55">
        <f ca="1">ROUND(OFFSET(Lab_RFR!$B$10,'RFR term structures'!A118,5),5)</f>
        <v>3.6819999999999999E-2</v>
      </c>
      <c r="H118" s="55" t="str">
        <f ca="1">IF($N$6="United States", ROUND(OFFSET(Lab_RFR!$B$10,'RFR term structures'!A118,8),5),"")</f>
        <v/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51"/>
      <c r="T118" s="18"/>
      <c r="U118" s="18"/>
      <c r="V118" s="18"/>
    </row>
    <row r="119" spans="1:22" s="19" customFormat="1" ht="15" x14ac:dyDescent="0.25">
      <c r="A119" s="18">
        <v>109</v>
      </c>
      <c r="B119" s="54">
        <f ca="1">OFFSET(Lab_RFR!$B$10,A119,1)</f>
        <v>3.5990000000000001E-2</v>
      </c>
      <c r="C119" s="54">
        <f ca="1">ROUND(OFFSET(Lab_RFR!$B$10,'RFR term structures'!A119,4),5)</f>
        <v>3.6589999999999998E-2</v>
      </c>
      <c r="D119" s="54" t="str">
        <f ca="1">IF($N$6="United States", ROUND(OFFSET(Lab_RFR!$B$10,'RFR term structures'!A119,7),5),"")</f>
        <v/>
      </c>
      <c r="E119" s="58"/>
      <c r="F119" s="55">
        <f ca="1">OFFSET(Lab_RFR!$B$10,'RFR term structures'!A119,2)</f>
        <v>3.6330000000000001E-2</v>
      </c>
      <c r="G119" s="55">
        <f ca="1">ROUND(OFFSET(Lab_RFR!$B$10,'RFR term structures'!A119,5),5)</f>
        <v>3.6850000000000001E-2</v>
      </c>
      <c r="H119" s="55" t="str">
        <f ca="1">IF($N$6="United States", ROUND(OFFSET(Lab_RFR!$B$10,'RFR term structures'!A119,8),5),"")</f>
        <v/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51"/>
      <c r="T119" s="18"/>
      <c r="U119" s="18"/>
      <c r="V119" s="18"/>
    </row>
    <row r="120" spans="1:22" s="19" customFormat="1" ht="15" x14ac:dyDescent="0.25">
      <c r="A120" s="18">
        <v>110</v>
      </c>
      <c r="B120" s="54">
        <f ca="1">OFFSET(Lab_RFR!$B$10,A120,1)</f>
        <v>3.603E-2</v>
      </c>
      <c r="C120" s="54">
        <f ca="1">ROUND(OFFSET(Lab_RFR!$B$10,'RFR term structures'!A120,4),5)</f>
        <v>3.662E-2</v>
      </c>
      <c r="D120" s="54" t="str">
        <f ca="1">IF($N$6="United States", ROUND(OFFSET(Lab_RFR!$B$10,'RFR term structures'!A120,7),5),"")</f>
        <v/>
      </c>
      <c r="E120" s="58"/>
      <c r="F120" s="55">
        <f ca="1">OFFSET(Lab_RFR!$B$10,'RFR term structures'!A120,2)</f>
        <v>3.6360000000000003E-2</v>
      </c>
      <c r="G120" s="55">
        <f ca="1">ROUND(OFFSET(Lab_RFR!$B$10,'RFR term structures'!A120,5),5)</f>
        <v>3.6880000000000003E-2</v>
      </c>
      <c r="H120" s="55" t="str">
        <f ca="1">IF($N$6="United States", ROUND(OFFSET(Lab_RFR!$B$10,'RFR term structures'!A120,8),5),"")</f>
        <v/>
      </c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51"/>
      <c r="T120" s="18"/>
      <c r="U120" s="18"/>
      <c r="V120" s="18"/>
    </row>
    <row r="121" spans="1:22" s="19" customFormat="1" ht="15" x14ac:dyDescent="0.25">
      <c r="A121" s="18">
        <v>111</v>
      </c>
      <c r="B121" s="54">
        <f ca="1">OFFSET(Lab_RFR!$B$10,A121,1)</f>
        <v>3.6069999999999998E-2</v>
      </c>
      <c r="C121" s="54">
        <f ca="1">ROUND(OFFSET(Lab_RFR!$B$10,'RFR term structures'!A121,4),5)</f>
        <v>3.6659999999999998E-2</v>
      </c>
      <c r="D121" s="54" t="str">
        <f ca="1">IF($N$6="United States", ROUND(OFFSET(Lab_RFR!$B$10,'RFR term structures'!A121,7),5),"")</f>
        <v/>
      </c>
      <c r="E121" s="58"/>
      <c r="F121" s="55">
        <f ca="1">OFFSET(Lab_RFR!$B$10,'RFR term structures'!A121,2)</f>
        <v>3.6400000000000002E-2</v>
      </c>
      <c r="G121" s="55">
        <f ca="1">ROUND(OFFSET(Lab_RFR!$B$10,'RFR term structures'!A121,5),5)</f>
        <v>3.6909999999999998E-2</v>
      </c>
      <c r="H121" s="55" t="str">
        <f ca="1">IF($N$6="United States", ROUND(OFFSET(Lab_RFR!$B$10,'RFR term structures'!A121,8),5),"")</f>
        <v/>
      </c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51"/>
      <c r="T121" s="18"/>
      <c r="U121" s="18"/>
      <c r="V121" s="18"/>
    </row>
    <row r="122" spans="1:22" s="19" customFormat="1" ht="15" x14ac:dyDescent="0.25">
      <c r="A122" s="18">
        <v>112</v>
      </c>
      <c r="B122" s="54">
        <f ca="1">OFFSET(Lab_RFR!$B$10,A122,1)</f>
        <v>3.6110000000000003E-2</v>
      </c>
      <c r="C122" s="54">
        <f ca="1">ROUND(OFFSET(Lab_RFR!$B$10,'RFR term structures'!A122,4),5)</f>
        <v>3.669E-2</v>
      </c>
      <c r="D122" s="54" t="str">
        <f ca="1">IF($N$6="United States", ROUND(OFFSET(Lab_RFR!$B$10,'RFR term structures'!A122,7),5),"")</f>
        <v/>
      </c>
      <c r="E122" s="58"/>
      <c r="F122" s="55">
        <f ca="1">OFFSET(Lab_RFR!$B$10,'RFR term structures'!A122,2)</f>
        <v>3.644E-2</v>
      </c>
      <c r="G122" s="55">
        <f ca="1">ROUND(OFFSET(Lab_RFR!$B$10,'RFR term structures'!A122,5),5)</f>
        <v>3.6949999999999997E-2</v>
      </c>
      <c r="H122" s="55" t="str">
        <f ca="1">IF($N$6="United States", ROUND(OFFSET(Lab_RFR!$B$10,'RFR term structures'!A122,8),5),"")</f>
        <v/>
      </c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51"/>
      <c r="T122" s="18"/>
      <c r="U122" s="18"/>
      <c r="V122" s="18"/>
    </row>
    <row r="123" spans="1:22" s="19" customFormat="1" ht="15" x14ac:dyDescent="0.25">
      <c r="A123" s="18">
        <v>113</v>
      </c>
      <c r="B123" s="54">
        <f ca="1">OFFSET(Lab_RFR!$B$10,A123,1)</f>
        <v>3.6150000000000002E-2</v>
      </c>
      <c r="C123" s="54">
        <f ca="1">ROUND(OFFSET(Lab_RFR!$B$10,'RFR term structures'!A123,4),5)</f>
        <v>3.6720000000000003E-2</v>
      </c>
      <c r="D123" s="54" t="str">
        <f ca="1">IF($N$6="United States", ROUND(OFFSET(Lab_RFR!$B$10,'RFR term structures'!A123,7),5),"")</f>
        <v/>
      </c>
      <c r="E123" s="58"/>
      <c r="F123" s="55">
        <f ca="1">OFFSET(Lab_RFR!$B$10,'RFR term structures'!A123,2)</f>
        <v>3.6470000000000002E-2</v>
      </c>
      <c r="G123" s="55">
        <f ca="1">ROUND(OFFSET(Lab_RFR!$B$10,'RFR term structures'!A123,5),5)</f>
        <v>3.6979999999999999E-2</v>
      </c>
      <c r="H123" s="55" t="str">
        <f ca="1">IF($N$6="United States", ROUND(OFFSET(Lab_RFR!$B$10,'RFR term structures'!A123,8),5),"")</f>
        <v/>
      </c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51"/>
      <c r="T123" s="18"/>
      <c r="U123" s="18"/>
      <c r="V123" s="18"/>
    </row>
    <row r="124" spans="1:22" s="19" customFormat="1" ht="15" x14ac:dyDescent="0.25">
      <c r="A124" s="18">
        <v>114</v>
      </c>
      <c r="B124" s="54">
        <f ca="1">OFFSET(Lab_RFR!$B$10,A124,1)</f>
        <v>3.619E-2</v>
      </c>
      <c r="C124" s="54">
        <f ca="1">ROUND(OFFSET(Lab_RFR!$B$10,'RFR term structures'!A124,4),5)</f>
        <v>3.6760000000000001E-2</v>
      </c>
      <c r="D124" s="54" t="str">
        <f ca="1">IF($N$6="United States", ROUND(OFFSET(Lab_RFR!$B$10,'RFR term structures'!A124,7),5),"")</f>
        <v/>
      </c>
      <c r="E124" s="58"/>
      <c r="F124" s="55">
        <f ca="1">OFFSET(Lab_RFR!$B$10,'RFR term structures'!A124,2)</f>
        <v>3.6510000000000001E-2</v>
      </c>
      <c r="G124" s="55">
        <f ca="1">ROUND(OFFSET(Lab_RFR!$B$10,'RFR term structures'!A124,5),5)</f>
        <v>3.7010000000000001E-2</v>
      </c>
      <c r="H124" s="55" t="str">
        <f ca="1">IF($N$6="United States", ROUND(OFFSET(Lab_RFR!$B$10,'RFR term structures'!A124,8),5),"")</f>
        <v/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51"/>
      <c r="T124" s="23"/>
      <c r="U124" s="23"/>
      <c r="V124" s="18"/>
    </row>
    <row r="125" spans="1:22" s="19" customFormat="1" ht="15" x14ac:dyDescent="0.25">
      <c r="A125" s="18">
        <v>115</v>
      </c>
      <c r="B125" s="54">
        <f ca="1">OFFSET(Lab_RFR!$B$10,A125,1)</f>
        <v>3.6229999999999998E-2</v>
      </c>
      <c r="C125" s="54">
        <f ca="1">ROUND(OFFSET(Lab_RFR!$B$10,'RFR term structures'!A125,4),5)</f>
        <v>3.6790000000000003E-2</v>
      </c>
      <c r="D125" s="54" t="str">
        <f ca="1">IF($N$6="United States", ROUND(OFFSET(Lab_RFR!$B$10,'RFR term structures'!A125,7),5),"")</f>
        <v/>
      </c>
      <c r="E125" s="58"/>
      <c r="F125" s="55">
        <f ca="1">OFFSET(Lab_RFR!$B$10,'RFR term structures'!A125,2)</f>
        <v>3.6540000000000003E-2</v>
      </c>
      <c r="G125" s="55">
        <f ca="1">ROUND(OFFSET(Lab_RFR!$B$10,'RFR term structures'!A125,5),5)</f>
        <v>3.7039999999999997E-2</v>
      </c>
      <c r="H125" s="55" t="str">
        <f ca="1">IF($N$6="United States", ROUND(OFFSET(Lab_RFR!$B$10,'RFR term structures'!A125,8),5),"")</f>
        <v/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51"/>
      <c r="T125" s="23"/>
      <c r="U125" s="23"/>
      <c r="V125" s="18"/>
    </row>
    <row r="126" spans="1:22" s="19" customFormat="1" ht="15" x14ac:dyDescent="0.25">
      <c r="A126" s="18">
        <v>116</v>
      </c>
      <c r="B126" s="54">
        <f ca="1">OFFSET(Lab_RFR!$B$10,A126,1)</f>
        <v>3.6260000000000001E-2</v>
      </c>
      <c r="C126" s="54">
        <f ca="1">ROUND(OFFSET(Lab_RFR!$B$10,'RFR term structures'!A126,4),5)</f>
        <v>3.6819999999999999E-2</v>
      </c>
      <c r="D126" s="54" t="str">
        <f ca="1">IF($N$6="United States", ROUND(OFFSET(Lab_RFR!$B$10,'RFR term structures'!A126,7),5),"")</f>
        <v/>
      </c>
      <c r="E126" s="58"/>
      <c r="F126" s="55">
        <f ca="1">OFFSET(Lab_RFR!$B$10,'RFR term structures'!A126,2)</f>
        <v>3.6580000000000001E-2</v>
      </c>
      <c r="G126" s="55">
        <f ca="1">ROUND(OFFSET(Lab_RFR!$B$10,'RFR term structures'!A126,5),5)</f>
        <v>3.7069999999999999E-2</v>
      </c>
      <c r="H126" s="55" t="str">
        <f ca="1">IF($N$6="United States", ROUND(OFFSET(Lab_RFR!$B$10,'RFR term structures'!A126,8),5),"")</f>
        <v/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51"/>
      <c r="T126" s="23"/>
      <c r="U126" s="23"/>
      <c r="V126" s="18"/>
    </row>
    <row r="127" spans="1:22" s="19" customFormat="1" ht="15" x14ac:dyDescent="0.25">
      <c r="A127" s="18">
        <v>117</v>
      </c>
      <c r="B127" s="54">
        <f ca="1">OFFSET(Lab_RFR!$B$10,A127,1)</f>
        <v>3.6299999999999999E-2</v>
      </c>
      <c r="C127" s="54">
        <f ca="1">ROUND(OFFSET(Lab_RFR!$B$10,'RFR term structures'!A127,4),5)</f>
        <v>3.6850000000000001E-2</v>
      </c>
      <c r="D127" s="54" t="str">
        <f ca="1">IF($N$6="United States", ROUND(OFFSET(Lab_RFR!$B$10,'RFR term structures'!A127,7),5),"")</f>
        <v/>
      </c>
      <c r="E127" s="58"/>
      <c r="F127" s="55">
        <f ca="1">OFFSET(Lab_RFR!$B$10,'RFR term structures'!A127,2)</f>
        <v>3.6609999999999997E-2</v>
      </c>
      <c r="G127" s="55">
        <f ca="1">ROUND(OFFSET(Lab_RFR!$B$10,'RFR term structures'!A127,5),5)</f>
        <v>3.7100000000000001E-2</v>
      </c>
      <c r="H127" s="55" t="str">
        <f ca="1">IF($N$6="United States", ROUND(OFFSET(Lab_RFR!$B$10,'RFR term structures'!A127,8),5),"")</f>
        <v/>
      </c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51"/>
      <c r="T127" s="23"/>
      <c r="U127" s="23"/>
      <c r="V127" s="18"/>
    </row>
    <row r="128" spans="1:22" s="19" customFormat="1" ht="15" x14ac:dyDescent="0.25">
      <c r="A128" s="18">
        <v>118</v>
      </c>
      <c r="B128" s="54">
        <f ca="1">OFFSET(Lab_RFR!$B$10,A128,1)</f>
        <v>3.6330000000000001E-2</v>
      </c>
      <c r="C128" s="54">
        <f ca="1">ROUND(OFFSET(Lab_RFR!$B$10,'RFR term structures'!A128,4),5)</f>
        <v>3.6880000000000003E-2</v>
      </c>
      <c r="D128" s="54" t="str">
        <f ca="1">IF($N$6="United States", ROUND(OFFSET(Lab_RFR!$B$10,'RFR term structures'!A128,7),5),"")</f>
        <v/>
      </c>
      <c r="E128" s="58"/>
      <c r="F128" s="55">
        <f ca="1">OFFSET(Lab_RFR!$B$10,'RFR term structures'!A128,2)</f>
        <v>3.6639999999999999E-2</v>
      </c>
      <c r="G128" s="55">
        <f ca="1">ROUND(OFFSET(Lab_RFR!$B$10,'RFR term structures'!A128,5),5)</f>
        <v>3.7130000000000003E-2</v>
      </c>
      <c r="H128" s="55" t="str">
        <f ca="1">IF($N$6="United States", ROUND(OFFSET(Lab_RFR!$B$10,'RFR term structures'!A128,8),5),"")</f>
        <v/>
      </c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51"/>
      <c r="T128" s="23"/>
      <c r="U128" s="23"/>
      <c r="V128" s="18"/>
    </row>
    <row r="129" spans="1:34" s="19" customFormat="1" ht="15" x14ac:dyDescent="0.25">
      <c r="A129" s="18">
        <v>119</v>
      </c>
      <c r="B129" s="54">
        <f ca="1">OFFSET(Lab_RFR!$B$10,A129,1)</f>
        <v>3.637E-2</v>
      </c>
      <c r="C129" s="54">
        <f ca="1">ROUND(OFFSET(Lab_RFR!$B$10,'RFR term structures'!A129,4),5)</f>
        <v>3.6909999999999998E-2</v>
      </c>
      <c r="D129" s="54" t="str">
        <f ca="1">IF($N$6="United States", ROUND(OFFSET(Lab_RFR!$B$10,'RFR term structures'!A129,7),5),"")</f>
        <v/>
      </c>
      <c r="E129" s="58"/>
      <c r="F129" s="55">
        <f ca="1">OFFSET(Lab_RFR!$B$10,'RFR term structures'!A129,2)</f>
        <v>3.6679999999999997E-2</v>
      </c>
      <c r="G129" s="55">
        <f ca="1">ROUND(OFFSET(Lab_RFR!$B$10,'RFR term structures'!A129,5),5)</f>
        <v>3.7159999999999999E-2</v>
      </c>
      <c r="H129" s="55" t="str">
        <f ca="1">IF($N$6="United States", ROUND(OFFSET(Lab_RFR!$B$10,'RFR term structures'!A129,8),5),"")</f>
        <v/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51"/>
      <c r="T129" s="23"/>
      <c r="U129" s="23"/>
      <c r="V129" s="18"/>
    </row>
    <row r="130" spans="1:34" s="19" customFormat="1" ht="15" x14ac:dyDescent="0.25">
      <c r="A130" s="18">
        <v>120</v>
      </c>
      <c r="B130" s="54">
        <f ca="1">OFFSET(Lab_RFR!$B$10,A130,1)</f>
        <v>3.6400000000000002E-2</v>
      </c>
      <c r="C130" s="54">
        <f ca="1">ROUND(OFFSET(Lab_RFR!$B$10,'RFR term structures'!A130,4),5)</f>
        <v>3.6940000000000001E-2</v>
      </c>
      <c r="D130" s="54" t="str">
        <f ca="1">IF($N$6="United States", ROUND(OFFSET(Lab_RFR!$B$10,'RFR term structures'!A130,7),5),"")</f>
        <v/>
      </c>
      <c r="E130" s="58"/>
      <c r="F130" s="55">
        <f ca="1">OFFSET(Lab_RFR!$B$10,'RFR term structures'!A130,2)</f>
        <v>3.671E-2</v>
      </c>
      <c r="G130" s="55">
        <f ca="1">ROUND(OFFSET(Lab_RFR!$B$10,'RFR term structures'!A130,5),5)</f>
        <v>3.7179999999999998E-2</v>
      </c>
      <c r="H130" s="55" t="str">
        <f ca="1">IF($N$6="United States", ROUND(OFFSET(Lab_RFR!$B$10,'RFR term structures'!A130,8),5),"")</f>
        <v/>
      </c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23"/>
      <c r="U130" s="23"/>
      <c r="V130" s="18"/>
    </row>
    <row r="131" spans="1:34" s="19" customFormat="1" ht="15" x14ac:dyDescent="0.25">
      <c r="A131" s="1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22"/>
      <c r="M131" s="41"/>
      <c r="N131" s="41"/>
      <c r="O131" s="41"/>
      <c r="P131" s="41"/>
      <c r="Q131" s="41"/>
      <c r="R131" s="41"/>
      <c r="S131" s="41"/>
      <c r="T131" s="23"/>
      <c r="U131" s="23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</row>
    <row r="132" spans="1:34" s="19" customFormat="1" ht="15" x14ac:dyDescent="0.25">
      <c r="A132" s="1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22"/>
      <c r="M132" s="41"/>
      <c r="N132" s="41"/>
      <c r="O132" s="41"/>
      <c r="P132" s="41"/>
      <c r="Q132" s="41"/>
      <c r="R132" s="41"/>
      <c r="S132" s="41"/>
      <c r="T132" s="23"/>
      <c r="U132" s="23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</row>
    <row r="133" spans="1:34" s="19" customFormat="1" ht="15" x14ac:dyDescent="0.25">
      <c r="A133" s="1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22"/>
      <c r="M133" s="41"/>
      <c r="N133" s="41"/>
      <c r="O133" s="41"/>
      <c r="P133" s="41"/>
      <c r="Q133" s="41"/>
      <c r="R133" s="41"/>
      <c r="S133" s="41"/>
      <c r="T133" s="23"/>
      <c r="U133" s="23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</row>
    <row r="134" spans="1:34" s="19" customFormat="1" ht="15" x14ac:dyDescent="0.25">
      <c r="A134" s="1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22"/>
      <c r="M134" s="41"/>
      <c r="N134" s="41"/>
      <c r="O134" s="41"/>
      <c r="P134" s="41"/>
      <c r="Q134" s="41"/>
      <c r="R134" s="41"/>
      <c r="S134" s="41"/>
      <c r="T134" s="23"/>
      <c r="U134" s="23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</row>
    <row r="135" spans="1:34" s="19" customFormat="1" ht="15" x14ac:dyDescent="0.25">
      <c r="A135" s="1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22"/>
      <c r="M135" s="41"/>
      <c r="N135" s="41"/>
      <c r="O135" s="41"/>
      <c r="P135" s="41"/>
      <c r="Q135" s="41"/>
      <c r="R135" s="41"/>
      <c r="S135" s="41"/>
      <c r="T135" s="23"/>
      <c r="U135" s="23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</row>
    <row r="136" spans="1:34" s="19" customFormat="1" ht="15" x14ac:dyDescent="0.25">
      <c r="A136" s="1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22"/>
      <c r="M136" s="41"/>
      <c r="N136" s="41"/>
      <c r="O136" s="41"/>
      <c r="P136" s="41"/>
      <c r="Q136" s="41"/>
      <c r="R136" s="41"/>
      <c r="S136" s="41"/>
      <c r="T136" s="23"/>
      <c r="U136" s="23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</row>
    <row r="137" spans="1:34" s="19" customFormat="1" ht="15" x14ac:dyDescent="0.25">
      <c r="A137" s="1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22"/>
      <c r="M137" s="41"/>
      <c r="N137" s="41"/>
      <c r="O137" s="41"/>
      <c r="P137" s="41"/>
      <c r="Q137" s="41"/>
      <c r="R137" s="41"/>
      <c r="S137" s="41"/>
      <c r="T137" s="23"/>
      <c r="U137" s="23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</row>
    <row r="138" spans="1:34" s="19" customFormat="1" ht="15" x14ac:dyDescent="0.25">
      <c r="A138" s="1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22"/>
      <c r="M138" s="41"/>
      <c r="N138" s="41"/>
      <c r="O138" s="41"/>
      <c r="P138" s="41"/>
      <c r="Q138" s="41"/>
      <c r="R138" s="41"/>
      <c r="S138" s="41"/>
      <c r="T138" s="23"/>
      <c r="U138" s="23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</row>
    <row r="139" spans="1:34" s="19" customFormat="1" ht="15" x14ac:dyDescent="0.25">
      <c r="A139" s="1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22"/>
      <c r="M139" s="41"/>
      <c r="N139" s="41"/>
      <c r="O139" s="41"/>
      <c r="P139" s="41"/>
      <c r="Q139" s="41"/>
      <c r="R139" s="41"/>
      <c r="S139" s="41"/>
      <c r="T139" s="23"/>
      <c r="U139" s="23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</row>
    <row r="140" spans="1:34" s="19" customFormat="1" ht="15" x14ac:dyDescent="0.25">
      <c r="A140" s="1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22"/>
      <c r="M140" s="41"/>
      <c r="N140" s="41"/>
      <c r="O140" s="41"/>
      <c r="P140" s="41"/>
      <c r="Q140" s="41"/>
      <c r="R140" s="41"/>
      <c r="S140" s="41"/>
      <c r="T140" s="23"/>
      <c r="U140" s="23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</row>
    <row r="141" spans="1:34" s="19" customFormat="1" ht="15" x14ac:dyDescent="0.25">
      <c r="A141" s="1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22"/>
      <c r="M141" s="41"/>
      <c r="N141" s="41"/>
      <c r="O141" s="41"/>
      <c r="P141" s="41"/>
      <c r="Q141" s="41"/>
      <c r="R141" s="41"/>
      <c r="S141" s="41"/>
      <c r="T141" s="23"/>
      <c r="U141" s="23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</row>
    <row r="142" spans="1:34" s="19" customFormat="1" ht="15" x14ac:dyDescent="0.25">
      <c r="A142" s="1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22"/>
      <c r="M142" s="41"/>
      <c r="N142" s="41"/>
      <c r="O142" s="41"/>
      <c r="P142" s="41"/>
      <c r="Q142" s="41"/>
      <c r="R142" s="41"/>
      <c r="S142" s="41"/>
      <c r="T142" s="23"/>
      <c r="U142" s="23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</row>
    <row r="143" spans="1:34" s="19" customFormat="1" ht="15" x14ac:dyDescent="0.25">
      <c r="A143" s="1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22"/>
      <c r="M143" s="41"/>
      <c r="N143" s="41"/>
      <c r="O143" s="41"/>
      <c r="P143" s="41"/>
      <c r="Q143" s="41"/>
      <c r="R143" s="41"/>
      <c r="S143" s="41"/>
      <c r="T143" s="23"/>
      <c r="U143" s="23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</row>
    <row r="144" spans="1:34" s="19" customFormat="1" ht="15" x14ac:dyDescent="0.25">
      <c r="A144" s="1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22"/>
      <c r="M144" s="41"/>
      <c r="N144" s="41"/>
      <c r="O144" s="41"/>
      <c r="P144" s="41"/>
      <c r="Q144" s="41"/>
      <c r="R144" s="41"/>
      <c r="S144" s="41"/>
      <c r="T144" s="23"/>
      <c r="U144" s="23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</row>
    <row r="145" spans="1:34" s="19" customFormat="1" ht="15" x14ac:dyDescent="0.25">
      <c r="A145" s="1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22"/>
      <c r="M145" s="41"/>
      <c r="N145" s="41"/>
      <c r="O145" s="41"/>
      <c r="P145" s="41"/>
      <c r="Q145" s="41"/>
      <c r="R145" s="41"/>
      <c r="S145" s="41"/>
      <c r="T145" s="23"/>
      <c r="U145" s="23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</row>
    <row r="146" spans="1:34" s="19" customFormat="1" ht="15" x14ac:dyDescent="0.25">
      <c r="A146" s="1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22"/>
      <c r="M146" s="41"/>
      <c r="N146" s="41"/>
      <c r="O146" s="41"/>
      <c r="P146" s="41"/>
      <c r="Q146" s="41"/>
      <c r="R146" s="41"/>
      <c r="S146" s="41"/>
      <c r="T146" s="23"/>
      <c r="U146" s="23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</row>
    <row r="147" spans="1:34" s="19" customFormat="1" ht="15" x14ac:dyDescent="0.25">
      <c r="A147" s="1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22"/>
      <c r="M147" s="41"/>
      <c r="N147" s="41"/>
      <c r="O147" s="41"/>
      <c r="P147" s="41"/>
      <c r="Q147" s="41"/>
      <c r="R147" s="41"/>
      <c r="S147" s="41"/>
      <c r="T147" s="23"/>
      <c r="U147" s="23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</row>
    <row r="148" spans="1:34" s="19" customFormat="1" ht="15" x14ac:dyDescent="0.25">
      <c r="A148" s="1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22"/>
      <c r="M148" s="41"/>
      <c r="N148" s="41"/>
      <c r="O148" s="41"/>
      <c r="P148" s="41"/>
      <c r="Q148" s="41"/>
      <c r="R148" s="41"/>
      <c r="S148" s="41"/>
      <c r="T148" s="23"/>
      <c r="U148" s="23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</row>
    <row r="149" spans="1:34" s="19" customFormat="1" ht="15" x14ac:dyDescent="0.25">
      <c r="A149" s="1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22"/>
      <c r="M149" s="41"/>
      <c r="N149" s="41"/>
      <c r="O149" s="41"/>
      <c r="P149" s="41"/>
      <c r="Q149" s="41"/>
      <c r="R149" s="41"/>
      <c r="S149" s="41"/>
      <c r="T149" s="23"/>
      <c r="U149" s="23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</row>
    <row r="150" spans="1:34" s="19" customFormat="1" ht="15" x14ac:dyDescent="0.25">
      <c r="A150" s="1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22"/>
      <c r="M150" s="41"/>
      <c r="N150" s="41"/>
      <c r="O150" s="41"/>
      <c r="P150" s="41"/>
      <c r="Q150" s="41"/>
      <c r="R150" s="41"/>
      <c r="S150" s="41"/>
      <c r="T150" s="23"/>
      <c r="U150" s="23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</row>
    <row r="151" spans="1:34" s="19" customFormat="1" ht="15" x14ac:dyDescent="0.25">
      <c r="A151" s="1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22"/>
      <c r="M151" s="41"/>
      <c r="N151" s="41"/>
      <c r="O151" s="41"/>
      <c r="P151" s="41"/>
      <c r="Q151" s="41"/>
      <c r="R151" s="41"/>
      <c r="S151" s="41"/>
      <c r="T151" s="23"/>
      <c r="U151" s="23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</row>
    <row r="152" spans="1:34" s="19" customFormat="1" ht="15" x14ac:dyDescent="0.25">
      <c r="A152" s="1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22"/>
      <c r="M152" s="41"/>
      <c r="N152" s="41"/>
      <c r="O152" s="41"/>
      <c r="P152" s="41"/>
      <c r="Q152" s="41"/>
      <c r="R152" s="41"/>
      <c r="S152" s="41"/>
      <c r="T152" s="23"/>
      <c r="U152" s="23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</row>
    <row r="153" spans="1:34" s="19" customFormat="1" ht="15" x14ac:dyDescent="0.25">
      <c r="A153" s="1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22"/>
      <c r="M153" s="41"/>
      <c r="N153" s="41"/>
      <c r="O153" s="41"/>
      <c r="P153" s="41"/>
      <c r="Q153" s="41"/>
      <c r="R153" s="41"/>
      <c r="S153" s="41"/>
      <c r="T153" s="23"/>
      <c r="U153" s="23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</row>
    <row r="154" spans="1:34" s="19" customFormat="1" ht="15" x14ac:dyDescent="0.25">
      <c r="A154" s="1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22"/>
      <c r="M154" s="41"/>
      <c r="N154" s="41"/>
      <c r="O154" s="41"/>
      <c r="P154" s="41"/>
      <c r="Q154" s="41"/>
      <c r="R154" s="41"/>
      <c r="S154" s="41"/>
      <c r="T154" s="23"/>
      <c r="U154" s="23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</row>
    <row r="155" spans="1:34" s="19" customFormat="1" ht="15" x14ac:dyDescent="0.25">
      <c r="A155" s="1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22"/>
      <c r="M155" s="41"/>
      <c r="N155" s="41"/>
      <c r="O155" s="41"/>
      <c r="P155" s="41"/>
      <c r="Q155" s="41"/>
      <c r="R155" s="41"/>
      <c r="S155" s="41"/>
      <c r="T155" s="23"/>
      <c r="U155" s="23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</row>
    <row r="156" spans="1:34" s="19" customFormat="1" ht="15" x14ac:dyDescent="0.25">
      <c r="A156" s="1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22"/>
      <c r="M156" s="41"/>
      <c r="N156" s="41"/>
      <c r="O156" s="41"/>
      <c r="P156" s="41"/>
      <c r="Q156" s="41"/>
      <c r="R156" s="41"/>
      <c r="S156" s="41"/>
      <c r="T156" s="23"/>
      <c r="U156" s="23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</row>
    <row r="157" spans="1:34" s="19" customFormat="1" ht="15" x14ac:dyDescent="0.25">
      <c r="A157" s="1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22"/>
      <c r="M157" s="41"/>
      <c r="N157" s="41"/>
      <c r="O157" s="41"/>
      <c r="P157" s="41"/>
      <c r="Q157" s="41"/>
      <c r="R157" s="41"/>
      <c r="S157" s="41"/>
      <c r="T157" s="23"/>
      <c r="U157" s="23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</row>
    <row r="158" spans="1:34" s="19" customFormat="1" ht="15" x14ac:dyDescent="0.25">
      <c r="A158" s="1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22"/>
      <c r="M158" s="41"/>
      <c r="N158" s="41"/>
      <c r="O158" s="41"/>
      <c r="P158" s="41"/>
      <c r="Q158" s="41"/>
      <c r="R158" s="41"/>
      <c r="S158" s="41"/>
      <c r="T158" s="23"/>
      <c r="U158" s="23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</row>
    <row r="159" spans="1:34" s="19" customFormat="1" ht="15" x14ac:dyDescent="0.25">
      <c r="A159" s="1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22"/>
      <c r="M159" s="41"/>
      <c r="N159" s="41"/>
      <c r="O159" s="41"/>
      <c r="P159" s="41"/>
      <c r="Q159" s="41"/>
      <c r="R159" s="41"/>
      <c r="S159" s="41"/>
      <c r="T159" s="23"/>
      <c r="U159" s="23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</row>
    <row r="160" spans="1:34" s="19" customFormat="1" ht="15" x14ac:dyDescent="0.25">
      <c r="A160" s="1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22"/>
      <c r="M160" s="41"/>
      <c r="N160" s="41"/>
      <c r="O160" s="41"/>
      <c r="P160" s="41"/>
      <c r="Q160" s="41"/>
      <c r="R160" s="41"/>
      <c r="S160" s="41"/>
      <c r="T160" s="23"/>
      <c r="U160" s="23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</row>
    <row r="161" spans="1:34" s="19" customFormat="1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23"/>
      <c r="U161" s="23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</row>
    <row r="162" spans="1:34" s="19" customFormat="1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23"/>
      <c r="U162" s="23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</row>
    <row r="163" spans="1:34" s="19" customFormat="1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23"/>
      <c r="U163" s="23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</row>
    <row r="164" spans="1:34" s="19" customFormat="1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23"/>
      <c r="U164" s="23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</row>
    <row r="165" spans="1:34" s="19" customFormat="1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23"/>
      <c r="U165" s="23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</row>
    <row r="166" spans="1:34" s="19" customFormat="1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23"/>
      <c r="U166" s="23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</row>
    <row r="167" spans="1:34" s="19" customFormat="1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23"/>
      <c r="U167" s="23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</row>
    <row r="168" spans="1:34" s="19" customFormat="1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23"/>
      <c r="U168" s="23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</row>
    <row r="169" spans="1:34" s="19" customFormat="1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23"/>
      <c r="U169" s="23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</row>
    <row r="170" spans="1:34" s="19" customFormat="1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23"/>
      <c r="U170" s="23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</row>
  </sheetData>
  <mergeCells count="3">
    <mergeCell ref="N6:O6"/>
    <mergeCell ref="B8:D8"/>
    <mergeCell ref="F8:H8"/>
  </mergeCells>
  <dataValidations count="1">
    <dataValidation type="list" allowBlank="1" showInputMessage="1" showErrorMessage="1" sqref="N6:O6">
      <formula1>$T$11:$T$16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70"/>
  <sheetViews>
    <sheetView workbookViewId="0">
      <pane ySplit="10" topLeftCell="A11" activePane="bottomLeft" state="frozen"/>
      <selection pane="bottomLeft" activeCell="H6" sqref="H6:I6"/>
    </sheetView>
  </sheetViews>
  <sheetFormatPr defaultColWidth="0" defaultRowHeight="15" zeroHeight="1" x14ac:dyDescent="0.25"/>
  <cols>
    <col min="1" max="1" width="4" style="23" bestFit="1" customWidth="1"/>
    <col min="2" max="2" width="10.140625" style="23" bestFit="1" customWidth="1"/>
    <col min="3" max="5" width="12.140625" style="23" bestFit="1" customWidth="1"/>
    <col min="6" max="7" width="10.140625" style="23" bestFit="1" customWidth="1"/>
    <col min="8" max="10" width="12.140625" style="23" bestFit="1" customWidth="1"/>
    <col min="11" max="14" width="10.7109375" style="23" customWidth="1"/>
    <col min="15" max="15" width="19.7109375" style="23" customWidth="1"/>
    <col min="16" max="16" width="9.7109375" style="23" customWidth="1"/>
    <col min="17" max="19" width="9.7109375" style="23" hidden="1" customWidth="1"/>
    <col min="20" max="20" width="11.7109375" style="23" hidden="1" customWidth="1"/>
    <col min="21" max="21" width="9.7109375" style="23" hidden="1" customWidth="1"/>
    <col min="22" max="22" width="25.5703125" style="23" hidden="1" customWidth="1"/>
    <col min="23" max="23" width="3" style="19" hidden="1" customWidth="1"/>
    <col min="24" max="24" width="9.7109375" style="19" hidden="1" customWidth="1"/>
    <col min="25" max="16384" width="9.7109375" style="23" hidden="1"/>
  </cols>
  <sheetData>
    <row r="1" spans="1:24" s="19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4" s="19" customForma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4" s="19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4" s="1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4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4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80" t="str">
        <f>'RFR term structures'!N6</f>
        <v>Czech Republic</v>
      </c>
      <c r="I6" s="81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4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4" s="19" customFormat="1" x14ac:dyDescent="0.25">
      <c r="A8" s="18"/>
      <c r="B8" s="82" t="s">
        <v>25</v>
      </c>
      <c r="C8" s="83"/>
      <c r="D8" s="83"/>
      <c r="E8" s="84"/>
      <c r="F8" s="20"/>
      <c r="G8" s="85" t="s">
        <v>26</v>
      </c>
      <c r="H8" s="86"/>
      <c r="I8" s="86"/>
      <c r="J8" s="8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19" customFormat="1" x14ac:dyDescent="0.25">
      <c r="A9" s="18"/>
      <c r="B9" s="38" t="s">
        <v>9</v>
      </c>
      <c r="C9" s="38" t="s">
        <v>24</v>
      </c>
      <c r="D9" s="38" t="s">
        <v>41</v>
      </c>
      <c r="E9" s="38"/>
      <c r="F9" s="21"/>
      <c r="G9" s="40" t="s">
        <v>9</v>
      </c>
      <c r="H9" s="40" t="s">
        <v>24</v>
      </c>
      <c r="I9" s="40" t="s">
        <v>41</v>
      </c>
      <c r="J9" s="40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19" customForma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42"/>
      <c r="W10" s="18"/>
      <c r="X10" s="18"/>
    </row>
    <row r="11" spans="1:24" s="19" customFormat="1" x14ac:dyDescent="0.25">
      <c r="A11" s="18">
        <v>1</v>
      </c>
      <c r="B11" s="54">
        <f ca="1">ROUND(IF('RFR term structures'!B11&lt;0,'RFR term structures'!B11,'RFR term structures'!B11-Shocks!$D11*ABS('RFR term structures'!B11)),5)</f>
        <v>4.8999999999999998E-3</v>
      </c>
      <c r="C11" s="54">
        <f ca="1">ROUND(IF('RFR term structures'!C11&lt;0,'RFR term structures'!C11,'RFR term structures'!C11-Shocks!$D11*ABS('RFR term structures'!C11)),5)</f>
        <v>4.8999999999999998E-3</v>
      </c>
      <c r="D11" s="54" t="e">
        <f ca="1">ROUND(IF('RFR term structures'!D11&lt;0,'RFR term structures'!D11,'RFR term structures'!D11-Shocks!$D11*ABS('RFR term structures'!D11)),5)</f>
        <v>#VALUE!</v>
      </c>
      <c r="E11" s="54"/>
      <c r="F11" s="22"/>
      <c r="G11" s="55">
        <f ca="1">ROUND(IF('RFR term structures'!B11&lt;0,'RFR term structures'!B11,'RFR term structures'!B11-Shocks!$D11*ABS('RFR term structures'!B11))+VA!G11,5)</f>
        <v>6.6E-3</v>
      </c>
      <c r="H11" s="55">
        <f ca="1">ROUND(IF('RFR term structures'!C11&lt;0,'RFR term structures'!C11,'RFR term structures'!C11-Shocks!$D11*ABS('RFR term structures'!C11))+VA!H11,5)</f>
        <v>6.6E-3</v>
      </c>
      <c r="I11" s="55" t="e">
        <f ca="1">ROUND(IF('RFR term structures'!D11&lt;0,'RFR term structures'!D11,'RFR term structures'!D11-Shocks!$D11*ABS('RFR term structures'!D11))+VA!I11,5)</f>
        <v>#VALUE!</v>
      </c>
      <c r="J11" s="55"/>
      <c r="K11" s="22"/>
      <c r="L11" s="18"/>
      <c r="M11" s="18"/>
      <c r="N11" s="18"/>
      <c r="O11" s="18"/>
      <c r="P11" s="18"/>
      <c r="Q11" s="18"/>
      <c r="R11" s="18"/>
      <c r="S11" s="18"/>
      <c r="T11" s="18"/>
      <c r="U11" s="51"/>
      <c r="V11" s="24" t="s">
        <v>95</v>
      </c>
      <c r="W11" s="25">
        <v>1</v>
      </c>
      <c r="X11" s="18"/>
    </row>
    <row r="12" spans="1:24" s="19" customFormat="1" x14ac:dyDescent="0.25">
      <c r="A12" s="18">
        <v>2</v>
      </c>
      <c r="B12" s="54">
        <f ca="1">ROUND(IF('RFR term structures'!B12&lt;0,'RFR term structures'!B12,'RFR term structures'!B12-Shocks!$D12*ABS('RFR term structures'!B12)),5)</f>
        <v>6.6899999999999998E-3</v>
      </c>
      <c r="C12" s="54">
        <f ca="1">ROUND(IF('RFR term structures'!C12&lt;0,'RFR term structures'!C12,'RFR term structures'!C12-Shocks!$D12*ABS('RFR term structures'!C12)),5)</f>
        <v>6.6899999999999998E-3</v>
      </c>
      <c r="D12" s="54" t="e">
        <f ca="1">ROUND(IF('RFR term structures'!D12&lt;0,'RFR term structures'!D12,'RFR term structures'!D12-Shocks!$D12*ABS('RFR term structures'!D12)),5)</f>
        <v>#VALUE!</v>
      </c>
      <c r="E12" s="54"/>
      <c r="F12" s="22"/>
      <c r="G12" s="55">
        <f ca="1">ROUND(IF('RFR term structures'!B12&lt;0,'RFR term structures'!B12,'RFR term structures'!B12-Shocks!$D12*ABS('RFR term structures'!B12))+VA!G12,5)</f>
        <v>8.3899999999999999E-3</v>
      </c>
      <c r="H12" s="55">
        <f ca="1">ROUND(IF('RFR term structures'!C12&lt;0,'RFR term structures'!C12,'RFR term structures'!C12-Shocks!$D12*ABS('RFR term structures'!C12))+VA!H12,5)</f>
        <v>8.3899999999999999E-3</v>
      </c>
      <c r="I12" s="55" t="e">
        <f ca="1">ROUND(IF('RFR term structures'!D12&lt;0,'RFR term structures'!D12,'RFR term structures'!D12-Shocks!$D12*ABS('RFR term structures'!D12))+VA!I12,5)</f>
        <v>#VALUE!</v>
      </c>
      <c r="J12" s="55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1"/>
      <c r="V12" s="26" t="s">
        <v>94</v>
      </c>
      <c r="W12" s="27">
        <v>2</v>
      </c>
      <c r="X12" s="18"/>
    </row>
    <row r="13" spans="1:24" s="19" customFormat="1" x14ac:dyDescent="0.25">
      <c r="A13" s="18">
        <v>3</v>
      </c>
      <c r="B13" s="54">
        <f ca="1">ROUND(IF('RFR term structures'!B13&lt;0,'RFR term structures'!B13,'RFR term structures'!B13-Shocks!$D13*ABS('RFR term structures'!B13)),5)</f>
        <v>8.0999999999999996E-3</v>
      </c>
      <c r="C13" s="54">
        <f ca="1">ROUND(IF('RFR term structures'!C13&lt;0,'RFR term structures'!C13,'RFR term structures'!C13-Shocks!$D13*ABS('RFR term structures'!C13)),5)</f>
        <v>8.0800000000000004E-3</v>
      </c>
      <c r="D13" s="54" t="e">
        <f ca="1">ROUND(IF('RFR term structures'!D13&lt;0,'RFR term structures'!D13,'RFR term structures'!D13-Shocks!$D13*ABS('RFR term structures'!D13)),5)</f>
        <v>#VALUE!</v>
      </c>
      <c r="E13" s="54"/>
      <c r="F13" s="22"/>
      <c r="G13" s="55">
        <f ca="1">ROUND(IF('RFR term structures'!B13&lt;0,'RFR term structures'!B13,'RFR term structures'!B13-Shocks!$D13*ABS('RFR term structures'!B13))+VA!G13,5)</f>
        <v>9.7999999999999997E-3</v>
      </c>
      <c r="H13" s="55">
        <f ca="1">ROUND(IF('RFR term structures'!C13&lt;0,'RFR term structures'!C13,'RFR term structures'!C13-Shocks!$D13*ABS('RFR term structures'!C13))+VA!H13,5)</f>
        <v>9.7800000000000005E-3</v>
      </c>
      <c r="I13" s="55" t="e">
        <f ca="1">ROUND(IF('RFR term structures'!D13&lt;0,'RFR term structures'!D13,'RFR term structures'!D13-Shocks!$D13*ABS('RFR term structures'!D13))+VA!I13,5)</f>
        <v>#VALUE!</v>
      </c>
      <c r="J13" s="55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1"/>
      <c r="V13" s="26" t="s">
        <v>93</v>
      </c>
      <c r="W13" s="27">
        <v>3</v>
      </c>
      <c r="X13" s="18"/>
    </row>
    <row r="14" spans="1:24" s="19" customFormat="1" x14ac:dyDescent="0.25">
      <c r="A14" s="18">
        <v>4</v>
      </c>
      <c r="B14" s="54">
        <f ca="1">ROUND(IF('RFR term structures'!B14&lt;0,'RFR term structures'!B14,'RFR term structures'!B14-Shocks!$D14*ABS('RFR term structures'!B14)),5)</f>
        <v>8.8500000000000002E-3</v>
      </c>
      <c r="C14" s="54">
        <f ca="1">ROUND(IF('RFR term structures'!C14&lt;0,'RFR term structures'!C14,'RFR term structures'!C14-Shocks!$D14*ABS('RFR term structures'!C14)),5)</f>
        <v>8.8400000000000006E-3</v>
      </c>
      <c r="D14" s="54" t="e">
        <f ca="1">ROUND(IF('RFR term structures'!D14&lt;0,'RFR term structures'!D14,'RFR term structures'!D14-Shocks!$D14*ABS('RFR term structures'!D14)),5)</f>
        <v>#VALUE!</v>
      </c>
      <c r="E14" s="54"/>
      <c r="F14" s="22"/>
      <c r="G14" s="55">
        <f ca="1">ROUND(IF('RFR term structures'!B14&lt;0,'RFR term structures'!B14,'RFR term structures'!B14-Shocks!$D14*ABS('RFR term structures'!B14))+VA!G14,5)</f>
        <v>1.055E-2</v>
      </c>
      <c r="H14" s="55">
        <f ca="1">ROUND(IF('RFR term structures'!C14&lt;0,'RFR term structures'!C14,'RFR term structures'!C14-Shocks!$D14*ABS('RFR term structures'!C14))+VA!H14,5)</f>
        <v>1.0540000000000001E-2</v>
      </c>
      <c r="I14" s="55" t="e">
        <f ca="1">ROUND(IF('RFR term structures'!D14&lt;0,'RFR term structures'!D14,'RFR term structures'!D14-Shocks!$D14*ABS('RFR term structures'!D14))+VA!I14,5)</f>
        <v>#VALUE!</v>
      </c>
      <c r="J14" s="55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51"/>
      <c r="V14" s="26" t="s">
        <v>92</v>
      </c>
      <c r="W14" s="27">
        <v>4</v>
      </c>
      <c r="X14" s="18"/>
    </row>
    <row r="15" spans="1:24" s="19" customFormat="1" x14ac:dyDescent="0.25">
      <c r="A15" s="18">
        <v>5</v>
      </c>
      <c r="B15" s="54">
        <f ca="1">ROUND(IF('RFR term structures'!B15&lt;0,'RFR term structures'!B15,'RFR term structures'!B15-Shocks!$D15*ABS('RFR term structures'!B15)),5)</f>
        <v>9.2200000000000008E-3</v>
      </c>
      <c r="C15" s="54">
        <f ca="1">ROUND(IF('RFR term structures'!C15&lt;0,'RFR term structures'!C15,'RFR term structures'!C15-Shocks!$D15*ABS('RFR term structures'!C15)),5)</f>
        <v>9.2200000000000008E-3</v>
      </c>
      <c r="D15" s="54" t="e">
        <f ca="1">ROUND(IF('RFR term structures'!D15&lt;0,'RFR term structures'!D15,'RFR term structures'!D15-Shocks!$D15*ABS('RFR term structures'!D15)),5)</f>
        <v>#VALUE!</v>
      </c>
      <c r="E15" s="54"/>
      <c r="F15" s="22"/>
      <c r="G15" s="55">
        <f ca="1">ROUND(IF('RFR term structures'!B15&lt;0,'RFR term structures'!B15,'RFR term structures'!B15-Shocks!$D15*ABS('RFR term structures'!B15))+VA!G15,5)</f>
        <v>1.0919999999999999E-2</v>
      </c>
      <c r="H15" s="55">
        <f ca="1">ROUND(IF('RFR term structures'!C15&lt;0,'RFR term structures'!C15,'RFR term structures'!C15-Shocks!$D15*ABS('RFR term structures'!C15))+VA!H15,5)</f>
        <v>1.0919999999999999E-2</v>
      </c>
      <c r="I15" s="55" t="e">
        <f ca="1">ROUND(IF('RFR term structures'!D15&lt;0,'RFR term structures'!D15,'RFR term structures'!D15-Shocks!$D15*ABS('RFR term structures'!D15))+VA!I15,5)</f>
        <v>#VALUE!</v>
      </c>
      <c r="J15" s="5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51"/>
      <c r="V15" s="26" t="s">
        <v>91</v>
      </c>
      <c r="W15" s="27">
        <v>5</v>
      </c>
      <c r="X15" s="18"/>
    </row>
    <row r="16" spans="1:24" s="19" customFormat="1" x14ac:dyDescent="0.25">
      <c r="A16" s="18">
        <v>6</v>
      </c>
      <c r="B16" s="54">
        <f ca="1">ROUND(IF('RFR term structures'!B16&lt;0,'RFR term structures'!B16,'RFR term structures'!B16-Shocks!$D16*ABS('RFR term structures'!B16)),5)</f>
        <v>9.6500000000000006E-3</v>
      </c>
      <c r="C16" s="54">
        <f ca="1">ROUND(IF('RFR term structures'!C16&lt;0,'RFR term structures'!C16,'RFR term structures'!C16-Shocks!$D16*ABS('RFR term structures'!C16)),5)</f>
        <v>9.6299999999999997E-3</v>
      </c>
      <c r="D16" s="54" t="e">
        <f ca="1">ROUND(IF('RFR term structures'!D16&lt;0,'RFR term structures'!D16,'RFR term structures'!D16-Shocks!$D16*ABS('RFR term structures'!D16)),5)</f>
        <v>#VALUE!</v>
      </c>
      <c r="E16" s="54"/>
      <c r="F16" s="22"/>
      <c r="G16" s="55">
        <f ca="1">ROUND(IF('RFR term structures'!B16&lt;0,'RFR term structures'!B16,'RFR term structures'!B16-Shocks!$D16*ABS('RFR term structures'!B16))+VA!G16,5)</f>
        <v>1.1350000000000001E-2</v>
      </c>
      <c r="H16" s="55">
        <f ca="1">ROUND(IF('RFR term structures'!C16&lt;0,'RFR term structures'!C16,'RFR term structures'!C16-Shocks!$D16*ABS('RFR term structures'!C16))+VA!H16,5)</f>
        <v>1.133E-2</v>
      </c>
      <c r="I16" s="55" t="e">
        <f ca="1">ROUND(IF('RFR term structures'!D16&lt;0,'RFR term structures'!D16,'RFR term structures'!D16-Shocks!$D16*ABS('RFR term structures'!D16))+VA!I16,5)</f>
        <v>#VALUE!</v>
      </c>
      <c r="J16" s="5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51"/>
      <c r="V16" s="26" t="s">
        <v>90</v>
      </c>
      <c r="W16" s="27">
        <v>6</v>
      </c>
      <c r="X16" s="18"/>
    </row>
    <row r="17" spans="1:24" s="19" customFormat="1" x14ac:dyDescent="0.25">
      <c r="A17" s="18">
        <v>7</v>
      </c>
      <c r="B17" s="54">
        <f ca="1">ROUND(IF('RFR term structures'!B17&lt;0,'RFR term structures'!B17,'RFR term structures'!B17-Shocks!$D17*ABS('RFR term structures'!B17)),5)</f>
        <v>9.9799999999999993E-3</v>
      </c>
      <c r="C17" s="54">
        <f ca="1">ROUND(IF('RFR term structures'!C17&lt;0,'RFR term structures'!C17,'RFR term structures'!C17-Shocks!$D17*ABS('RFR term structures'!C17)),5)</f>
        <v>9.9500000000000005E-3</v>
      </c>
      <c r="D17" s="54" t="e">
        <f ca="1">ROUND(IF('RFR term structures'!D17&lt;0,'RFR term structures'!D17,'RFR term structures'!D17-Shocks!$D17*ABS('RFR term structures'!D17)),5)</f>
        <v>#VALUE!</v>
      </c>
      <c r="E17" s="54"/>
      <c r="F17" s="22"/>
      <c r="G17" s="55">
        <f ca="1">ROUND(IF('RFR term structures'!B17&lt;0,'RFR term structures'!B17,'RFR term structures'!B17-Shocks!$D17*ABS('RFR term structures'!B17))+VA!G17,5)</f>
        <v>1.1679999999999999E-2</v>
      </c>
      <c r="H17" s="55">
        <f ca="1">ROUND(IF('RFR term structures'!C17&lt;0,'RFR term structures'!C17,'RFR term structures'!C17-Shocks!$D17*ABS('RFR term structures'!C17))+VA!H17,5)</f>
        <v>1.1650000000000001E-2</v>
      </c>
      <c r="I17" s="55" t="e">
        <f ca="1">ROUND(IF('RFR term structures'!D17&lt;0,'RFR term structures'!D17,'RFR term structures'!D17-Shocks!$D17*ABS('RFR term structures'!D17))+VA!I17,5)</f>
        <v>#VALUE!</v>
      </c>
      <c r="J17" s="55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51"/>
      <c r="V17" s="26" t="s">
        <v>5</v>
      </c>
      <c r="W17" s="27">
        <v>7</v>
      </c>
      <c r="X17" s="18"/>
    </row>
    <row r="18" spans="1:24" s="19" customFormat="1" x14ac:dyDescent="0.25">
      <c r="A18" s="18">
        <v>8</v>
      </c>
      <c r="B18" s="54">
        <f ca="1">ROUND(IF('RFR term structures'!B18&lt;0,'RFR term structures'!B18,'RFR term structures'!B18-Shocks!$D18*ABS('RFR term structures'!B18)),5)</f>
        <v>1.043E-2</v>
      </c>
      <c r="C18" s="54">
        <f ca="1">ROUND(IF('RFR term structures'!C18&lt;0,'RFR term structures'!C18,'RFR term structures'!C18-Shocks!$D18*ABS('RFR term structures'!C18)),5)</f>
        <v>1.0359999999999999E-2</v>
      </c>
      <c r="D18" s="54" t="e">
        <f ca="1">ROUND(IF('RFR term structures'!D18&lt;0,'RFR term structures'!D18,'RFR term structures'!D18-Shocks!$D18*ABS('RFR term structures'!D18)),5)</f>
        <v>#VALUE!</v>
      </c>
      <c r="E18" s="54"/>
      <c r="F18" s="22"/>
      <c r="G18" s="55">
        <f ca="1">ROUND(IF('RFR term structures'!B18&lt;0,'RFR term structures'!B18,'RFR term structures'!B18-Shocks!$D18*ABS('RFR term structures'!B18))+VA!G18,5)</f>
        <v>1.213E-2</v>
      </c>
      <c r="H18" s="55">
        <f ca="1">ROUND(IF('RFR term structures'!C18&lt;0,'RFR term structures'!C18,'RFR term structures'!C18-Shocks!$D18*ABS('RFR term structures'!C18))+VA!H18,5)</f>
        <v>1.206E-2</v>
      </c>
      <c r="I18" s="55" t="e">
        <f ca="1">ROUND(IF('RFR term structures'!D18&lt;0,'RFR term structures'!D18,'RFR term structures'!D18-Shocks!$D18*ABS('RFR term structures'!D18))+VA!I18,5)</f>
        <v>#VALUE!</v>
      </c>
      <c r="J18" s="55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51"/>
      <c r="V18" s="26" t="s">
        <v>89</v>
      </c>
      <c r="W18" s="27">
        <v>8</v>
      </c>
      <c r="X18" s="18"/>
    </row>
    <row r="19" spans="1:24" s="19" customFormat="1" x14ac:dyDescent="0.25">
      <c r="A19" s="18">
        <v>9</v>
      </c>
      <c r="B19" s="54">
        <f ca="1">ROUND(IF('RFR term structures'!B19&lt;0,'RFR term structures'!B19,'RFR term structures'!B19-Shocks!$D19*ABS('RFR term structures'!B19)),5)</f>
        <v>1.0970000000000001E-2</v>
      </c>
      <c r="C19" s="54">
        <f ca="1">ROUND(IF('RFR term structures'!C19&lt;0,'RFR term structures'!C19,'RFR term structures'!C19-Shocks!$D19*ABS('RFR term structures'!C19)),5)</f>
        <v>1.09E-2</v>
      </c>
      <c r="D19" s="54" t="e">
        <f ca="1">ROUND(IF('RFR term structures'!D19&lt;0,'RFR term structures'!D19,'RFR term structures'!D19-Shocks!$D19*ABS('RFR term structures'!D19)),5)</f>
        <v>#VALUE!</v>
      </c>
      <c r="E19" s="54"/>
      <c r="F19" s="22"/>
      <c r="G19" s="55">
        <f ca="1">ROUND(IF('RFR term structures'!B19&lt;0,'RFR term structures'!B19,'RFR term structures'!B19-Shocks!$D19*ABS('RFR term structures'!B19))+VA!G19,5)</f>
        <v>1.2670000000000001E-2</v>
      </c>
      <c r="H19" s="55">
        <f ca="1">ROUND(IF('RFR term structures'!C19&lt;0,'RFR term structures'!C19,'RFR term structures'!C19-Shocks!$D19*ABS('RFR term structures'!C19))+VA!H19,5)</f>
        <v>1.26E-2</v>
      </c>
      <c r="I19" s="55" t="e">
        <f ca="1">ROUND(IF('RFR term structures'!D19&lt;0,'RFR term structures'!D19,'RFR term structures'!D19-Shocks!$D19*ABS('RFR term structures'!D19))+VA!I19,5)</f>
        <v>#VALUE!</v>
      </c>
      <c r="J19" s="55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51"/>
      <c r="V19" s="26" t="s">
        <v>88</v>
      </c>
      <c r="W19" s="27">
        <v>9</v>
      </c>
      <c r="X19" s="18"/>
    </row>
    <row r="20" spans="1:24" s="19" customFormat="1" x14ac:dyDescent="0.25">
      <c r="A20" s="18">
        <v>10</v>
      </c>
      <c r="B20" s="54">
        <f ca="1">ROUND(IF('RFR term structures'!B20&lt;0,'RFR term structures'!B20,'RFR term structures'!B20-Shocks!$D20*ABS('RFR term structures'!B20)),5)</f>
        <v>1.14E-2</v>
      </c>
      <c r="C20" s="54">
        <f ca="1">ROUND(IF('RFR term structures'!C20&lt;0,'RFR term structures'!C20,'RFR term structures'!C20-Shocks!$D20*ABS('RFR term structures'!C20)),5)</f>
        <v>1.14E-2</v>
      </c>
      <c r="D20" s="54" t="e">
        <f ca="1">ROUND(IF('RFR term structures'!D20&lt;0,'RFR term structures'!D20,'RFR term structures'!D20-Shocks!$D20*ABS('RFR term structures'!D20)),5)</f>
        <v>#VALUE!</v>
      </c>
      <c r="E20" s="54"/>
      <c r="F20" s="22"/>
      <c r="G20" s="55">
        <f ca="1">ROUND(IF('RFR term structures'!B20&lt;0,'RFR term structures'!B20,'RFR term structures'!B20-Shocks!$D20*ABS('RFR term structures'!B20))+VA!G20,5)</f>
        <v>1.3100000000000001E-2</v>
      </c>
      <c r="H20" s="55">
        <f ca="1">ROUND(IF('RFR term structures'!C20&lt;0,'RFR term structures'!C20,'RFR term structures'!C20-Shocks!$D20*ABS('RFR term structures'!C20))+VA!H20,5)</f>
        <v>1.3100000000000001E-2</v>
      </c>
      <c r="I20" s="55" t="e">
        <f ca="1">ROUND(IF('RFR term structures'!D20&lt;0,'RFR term structures'!D20,'RFR term structures'!D20-Shocks!$D20*ABS('RFR term structures'!D20))+VA!I20,5)</f>
        <v>#VALUE!</v>
      </c>
      <c r="J20" s="55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51"/>
      <c r="V20" s="26" t="s">
        <v>87</v>
      </c>
      <c r="W20" s="27">
        <v>10</v>
      </c>
      <c r="X20" s="18"/>
    </row>
    <row r="21" spans="1:24" s="19" customFormat="1" x14ac:dyDescent="0.25">
      <c r="A21" s="18">
        <v>11</v>
      </c>
      <c r="B21" s="54">
        <f ca="1">ROUND(IF('RFR term structures'!B21&lt;0,'RFR term structures'!B21,'RFR term structures'!B21-Shocks!$D21*ABS('RFR term structures'!B21)),5)</f>
        <v>1.172E-2</v>
      </c>
      <c r="C21" s="54">
        <f ca="1">ROUND(IF('RFR term structures'!C21&lt;0,'RFR term structures'!C21,'RFR term structures'!C21-Shocks!$D21*ABS('RFR term structures'!C21)),5)</f>
        <v>1.187E-2</v>
      </c>
      <c r="D21" s="54" t="e">
        <f ca="1">ROUND(IF('RFR term structures'!D21&lt;0,'RFR term structures'!D21,'RFR term structures'!D21-Shocks!$D21*ABS('RFR term structures'!D21)),5)</f>
        <v>#VALUE!</v>
      </c>
      <c r="E21" s="54"/>
      <c r="F21" s="22"/>
      <c r="G21" s="55">
        <f ca="1">ROUND(IF('RFR term structures'!B21&lt;0,'RFR term structures'!B21,'RFR term structures'!B21-Shocks!$D21*ABS('RFR term structures'!B21))+VA!G21,5)</f>
        <v>1.342E-2</v>
      </c>
      <c r="H21" s="55">
        <f ca="1">ROUND(IF('RFR term structures'!C21&lt;0,'RFR term structures'!C21,'RFR term structures'!C21-Shocks!$D21*ABS('RFR term structures'!C21))+VA!H21,5)</f>
        <v>1.355E-2</v>
      </c>
      <c r="I21" s="55" t="e">
        <f ca="1">ROUND(IF('RFR term structures'!D21&lt;0,'RFR term structures'!D21,'RFR term structures'!D21-Shocks!$D21*ABS('RFR term structures'!D21))+VA!I21,5)</f>
        <v>#VALUE!</v>
      </c>
      <c r="J21" s="55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51"/>
      <c r="V21" s="26" t="s">
        <v>86</v>
      </c>
      <c r="W21" s="27">
        <v>11</v>
      </c>
      <c r="X21" s="18"/>
    </row>
    <row r="22" spans="1:24" s="19" customFormat="1" x14ac:dyDescent="0.25">
      <c r="A22" s="18">
        <v>12</v>
      </c>
      <c r="B22" s="54">
        <f ca="1">ROUND(IF('RFR term structures'!B22&lt;0,'RFR term structures'!B22,'RFR term structures'!B22-Shocks!$D22*ABS('RFR term structures'!B22)),5)</f>
        <v>1.205E-2</v>
      </c>
      <c r="C22" s="54">
        <f ca="1">ROUND(IF('RFR term structures'!C22&lt;0,'RFR term structures'!C22,'RFR term structures'!C22-Shocks!$D22*ABS('RFR term structures'!C22)),5)</f>
        <v>1.2409999999999999E-2</v>
      </c>
      <c r="D22" s="54" t="e">
        <f ca="1">ROUND(IF('RFR term structures'!D22&lt;0,'RFR term structures'!D22,'RFR term structures'!D22-Shocks!$D22*ABS('RFR term structures'!D22)),5)</f>
        <v>#VALUE!</v>
      </c>
      <c r="E22" s="54"/>
      <c r="F22" s="22"/>
      <c r="G22" s="55">
        <f ca="1">ROUND(IF('RFR term structures'!B22&lt;0,'RFR term structures'!B22,'RFR term structures'!B22-Shocks!$D22*ABS('RFR term structures'!B22))+VA!G22,5)</f>
        <v>1.375E-2</v>
      </c>
      <c r="H22" s="55">
        <f ca="1">ROUND(IF('RFR term structures'!C22&lt;0,'RFR term structures'!C22,'RFR term structures'!C22-Shocks!$D22*ABS('RFR term structures'!C22))+VA!H22,5)</f>
        <v>1.406E-2</v>
      </c>
      <c r="I22" s="55" t="e">
        <f ca="1">ROUND(IF('RFR term structures'!D22&lt;0,'RFR term structures'!D22,'RFR term structures'!D22-Shocks!$D22*ABS('RFR term structures'!D22))+VA!I22,5)</f>
        <v>#VALUE!</v>
      </c>
      <c r="J22" s="55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51"/>
      <c r="V22" s="26" t="s">
        <v>85</v>
      </c>
      <c r="W22" s="27">
        <v>12</v>
      </c>
      <c r="X22" s="18"/>
    </row>
    <row r="23" spans="1:24" s="19" customFormat="1" x14ac:dyDescent="0.25">
      <c r="A23" s="18">
        <v>13</v>
      </c>
      <c r="B23" s="54">
        <f ca="1">ROUND(IF('RFR term structures'!B23&lt;0,'RFR term structures'!B23,'RFR term structures'!B23-Shocks!$D23*ABS('RFR term structures'!B23)),5)</f>
        <v>1.238E-2</v>
      </c>
      <c r="C23" s="54">
        <f ca="1">ROUND(IF('RFR term structures'!C23&lt;0,'RFR term structures'!C23,'RFR term structures'!C23-Shocks!$D23*ABS('RFR term structures'!C23)),5)</f>
        <v>1.3010000000000001E-2</v>
      </c>
      <c r="D23" s="54" t="e">
        <f ca="1">ROUND(IF('RFR term structures'!D23&lt;0,'RFR term structures'!D23,'RFR term structures'!D23-Shocks!$D23*ABS('RFR term structures'!D23)),5)</f>
        <v>#VALUE!</v>
      </c>
      <c r="E23" s="54"/>
      <c r="F23" s="22"/>
      <c r="G23" s="55">
        <f ca="1">ROUND(IF('RFR term structures'!B23&lt;0,'RFR term structures'!B23,'RFR term structures'!B23-Shocks!$D23*ABS('RFR term structures'!B23))+VA!G23,5)</f>
        <v>1.4080000000000001E-2</v>
      </c>
      <c r="H23" s="55">
        <f ca="1">ROUND(IF('RFR term structures'!C23&lt;0,'RFR term structures'!C23,'RFR term structures'!C23-Shocks!$D23*ABS('RFR term structures'!C23))+VA!H23,5)</f>
        <v>1.4619999999999999E-2</v>
      </c>
      <c r="I23" s="55" t="e">
        <f ca="1">ROUND(IF('RFR term structures'!D23&lt;0,'RFR term structures'!D23,'RFR term structures'!D23-Shocks!$D23*ABS('RFR term structures'!D23))+VA!I23,5)</f>
        <v>#VALUE!</v>
      </c>
      <c r="J23" s="55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51"/>
      <c r="V23" s="26" t="s">
        <v>84</v>
      </c>
      <c r="W23" s="27">
        <v>13</v>
      </c>
      <c r="X23" s="18"/>
    </row>
    <row r="24" spans="1:24" s="19" customFormat="1" x14ac:dyDescent="0.25">
      <c r="A24" s="18">
        <v>14</v>
      </c>
      <c r="B24" s="54">
        <f ca="1">ROUND(IF('RFR term structures'!B24&lt;0,'RFR term structures'!B24,'RFR term structures'!B24-Shocks!$D24*ABS('RFR term structures'!B24)),5)</f>
        <v>1.255E-2</v>
      </c>
      <c r="C24" s="54">
        <f ca="1">ROUND(IF('RFR term structures'!C24&lt;0,'RFR term structures'!C24,'RFR term structures'!C24-Shocks!$D24*ABS('RFR term structures'!C24)),5)</f>
        <v>1.346E-2</v>
      </c>
      <c r="D24" s="54" t="e">
        <f ca="1">ROUND(IF('RFR term structures'!D24&lt;0,'RFR term structures'!D24,'RFR term structures'!D24-Shocks!$D24*ABS('RFR term structures'!D24)),5)</f>
        <v>#VALUE!</v>
      </c>
      <c r="E24" s="54"/>
      <c r="F24" s="22"/>
      <c r="G24" s="55">
        <f ca="1">ROUND(IF('RFR term structures'!B24&lt;0,'RFR term structures'!B24,'RFR term structures'!B24-Shocks!$D24*ABS('RFR term structures'!B24))+VA!G24,5)</f>
        <v>1.4250000000000001E-2</v>
      </c>
      <c r="H24" s="55">
        <f ca="1">ROUND(IF('RFR term structures'!C24&lt;0,'RFR term structures'!C24,'RFR term structures'!C24-Shocks!$D24*ABS('RFR term structures'!C24))+VA!H24,5)</f>
        <v>1.503E-2</v>
      </c>
      <c r="I24" s="55" t="e">
        <f ca="1">ROUND(IF('RFR term structures'!D24&lt;0,'RFR term structures'!D24,'RFR term structures'!D24-Shocks!$D24*ABS('RFR term structures'!D24))+VA!I24,5)</f>
        <v>#VALUE!</v>
      </c>
      <c r="J24" s="55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51"/>
      <c r="V24" s="26" t="s">
        <v>6</v>
      </c>
      <c r="W24" s="27">
        <v>14</v>
      </c>
      <c r="X24" s="18"/>
    </row>
    <row r="25" spans="1:24" s="19" customFormat="1" x14ac:dyDescent="0.25">
      <c r="A25" s="18">
        <v>15</v>
      </c>
      <c r="B25" s="54">
        <f ca="1">ROUND(IF('RFR term structures'!B25&lt;0,'RFR term structures'!B25,'RFR term structures'!B25-Shocks!$D25*ABS('RFR term structures'!B25)),5)</f>
        <v>1.295E-2</v>
      </c>
      <c r="C25" s="54">
        <f ca="1">ROUND(IF('RFR term structures'!C25&lt;0,'RFR term structures'!C25,'RFR term structures'!C25-Shocks!$D25*ABS('RFR term structures'!C25)),5)</f>
        <v>1.413E-2</v>
      </c>
      <c r="D25" s="54" t="e">
        <f ca="1">ROUND(IF('RFR term structures'!D25&lt;0,'RFR term structures'!D25,'RFR term structures'!D25-Shocks!$D25*ABS('RFR term structures'!D25)),5)</f>
        <v>#VALUE!</v>
      </c>
      <c r="E25" s="54"/>
      <c r="F25" s="22"/>
      <c r="G25" s="55">
        <f ca="1">ROUND(IF('RFR term structures'!B25&lt;0,'RFR term structures'!B25,'RFR term structures'!B25-Shocks!$D25*ABS('RFR term structures'!B25))+VA!G25,5)</f>
        <v>1.465E-2</v>
      </c>
      <c r="H25" s="55">
        <f ca="1">ROUND(IF('RFR term structures'!C25&lt;0,'RFR term structures'!C25,'RFR term structures'!C25-Shocks!$D25*ABS('RFR term structures'!C25))+VA!H25,5)</f>
        <v>1.5640000000000001E-2</v>
      </c>
      <c r="I25" s="55" t="e">
        <f ca="1">ROUND(IF('RFR term structures'!D25&lt;0,'RFR term structures'!D25,'RFR term structures'!D25-Shocks!$D25*ABS('RFR term structures'!D25))+VA!I25,5)</f>
        <v>#VALUE!</v>
      </c>
      <c r="J25" s="55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51"/>
      <c r="V25" s="26" t="s">
        <v>83</v>
      </c>
      <c r="W25" s="27">
        <v>15</v>
      </c>
      <c r="X25" s="18"/>
    </row>
    <row r="26" spans="1:24" s="19" customFormat="1" x14ac:dyDescent="0.25">
      <c r="A26" s="18">
        <v>16</v>
      </c>
      <c r="B26" s="54">
        <f ca="1">ROUND(IF('RFR term structures'!B26&lt;0,'RFR term structures'!B26,'RFR term structures'!B26-Shocks!$D26*ABS('RFR term structures'!B26)),5)</f>
        <v>1.306E-2</v>
      </c>
      <c r="C26" s="54">
        <f ca="1">ROUND(IF('RFR term structures'!C26&lt;0,'RFR term structures'!C26,'RFR term structures'!C26-Shocks!$D26*ABS('RFR term structures'!C26)),5)</f>
        <v>1.439E-2</v>
      </c>
      <c r="D26" s="54" t="e">
        <f ca="1">ROUND(IF('RFR term structures'!D26&lt;0,'RFR term structures'!D26,'RFR term structures'!D26-Shocks!$D26*ABS('RFR term structures'!D26)),5)</f>
        <v>#VALUE!</v>
      </c>
      <c r="E26" s="54"/>
      <c r="F26" s="22"/>
      <c r="G26" s="55">
        <f ca="1">ROUND(IF('RFR term structures'!B26&lt;0,'RFR term structures'!B26,'RFR term structures'!B26-Shocks!$D26*ABS('RFR term structures'!B26))+VA!G26,5)</f>
        <v>1.4749999999999999E-2</v>
      </c>
      <c r="H26" s="55">
        <f ca="1">ROUND(IF('RFR term structures'!C26&lt;0,'RFR term structures'!C26,'RFR term structures'!C26-Shocks!$D26*ABS('RFR term structures'!C26))+VA!H26,5)</f>
        <v>1.585E-2</v>
      </c>
      <c r="I26" s="55" t="e">
        <f ca="1">ROUND(IF('RFR term structures'!D26&lt;0,'RFR term structures'!D26,'RFR term structures'!D26-Shocks!$D26*ABS('RFR term structures'!D26))+VA!I26,5)</f>
        <v>#VALUE!</v>
      </c>
      <c r="J26" s="55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51"/>
      <c r="V26" s="26" t="s">
        <v>82</v>
      </c>
      <c r="W26" s="27">
        <v>16</v>
      </c>
      <c r="X26" s="18"/>
    </row>
    <row r="27" spans="1:24" s="19" customFormat="1" x14ac:dyDescent="0.25">
      <c r="A27" s="18">
        <v>17</v>
      </c>
      <c r="B27" s="54">
        <f ca="1">ROUND(IF('RFR term structures'!B27&lt;0,'RFR term structures'!B27,'RFR term structures'!B27-Shocks!$D27*ABS('RFR term structures'!B27)),5)</f>
        <v>1.3390000000000001E-2</v>
      </c>
      <c r="C27" s="54">
        <f ca="1">ROUND(IF('RFR term structures'!C27&lt;0,'RFR term structures'!C27,'RFR term structures'!C27-Shocks!$D27*ABS('RFR term structures'!C27)),5)</f>
        <v>1.485E-2</v>
      </c>
      <c r="D27" s="54" t="e">
        <f ca="1">ROUND(IF('RFR term structures'!D27&lt;0,'RFR term structures'!D27,'RFR term structures'!D27-Shocks!$D27*ABS('RFR term structures'!D27)),5)</f>
        <v>#VALUE!</v>
      </c>
      <c r="E27" s="54"/>
      <c r="F27" s="22"/>
      <c r="G27" s="55">
        <f ca="1">ROUND(IF('RFR term structures'!B27&lt;0,'RFR term structures'!B27,'RFR term structures'!B27-Shocks!$D27*ABS('RFR term structures'!B27))+VA!G27,5)</f>
        <v>1.506E-2</v>
      </c>
      <c r="H27" s="55">
        <f ca="1">ROUND(IF('RFR term structures'!C27&lt;0,'RFR term structures'!C27,'RFR term structures'!C27-Shocks!$D27*ABS('RFR term structures'!C27))+VA!H27,5)</f>
        <v>1.627E-2</v>
      </c>
      <c r="I27" s="55" t="e">
        <f ca="1">ROUND(IF('RFR term structures'!D27&lt;0,'RFR term structures'!D27,'RFR term structures'!D27-Shocks!$D27*ABS('RFR term structures'!D27))+VA!I27,5)</f>
        <v>#VALUE!</v>
      </c>
      <c r="J27" s="55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51"/>
      <c r="V27" s="26" t="s">
        <v>81</v>
      </c>
      <c r="W27" s="27">
        <v>17</v>
      </c>
      <c r="X27" s="18"/>
    </row>
    <row r="28" spans="1:24" s="19" customFormat="1" x14ac:dyDescent="0.25">
      <c r="A28" s="18">
        <v>18</v>
      </c>
      <c r="B28" s="54">
        <f ca="1">ROUND(IF('RFR term structures'!B28&lt;0,'RFR term structures'!B28,'RFR term structures'!B28-Shocks!$D28*ABS('RFR term structures'!B28)),5)</f>
        <v>1.376E-2</v>
      </c>
      <c r="C28" s="54">
        <f ca="1">ROUND(IF('RFR term structures'!C28&lt;0,'RFR term structures'!C28,'RFR term structures'!C28-Shocks!$D28*ABS('RFR term structures'!C28)),5)</f>
        <v>1.529E-2</v>
      </c>
      <c r="D28" s="54" t="e">
        <f ca="1">ROUND(IF('RFR term structures'!D28&lt;0,'RFR term structures'!D28,'RFR term structures'!D28-Shocks!$D28*ABS('RFR term structures'!D28)),5)</f>
        <v>#VALUE!</v>
      </c>
      <c r="E28" s="54"/>
      <c r="F28" s="22"/>
      <c r="G28" s="55">
        <f ca="1">ROUND(IF('RFR term structures'!B28&lt;0,'RFR term structures'!B28,'RFR term structures'!B28-Shocks!$D28*ABS('RFR term structures'!B28))+VA!G28,5)</f>
        <v>1.5389999999999999E-2</v>
      </c>
      <c r="H28" s="55">
        <f ca="1">ROUND(IF('RFR term structures'!C28&lt;0,'RFR term structures'!C28,'RFR term structures'!C28-Shocks!$D28*ABS('RFR term structures'!C28))+VA!H28,5)</f>
        <v>1.6660000000000001E-2</v>
      </c>
      <c r="I28" s="55" t="e">
        <f ca="1">ROUND(IF('RFR term structures'!D28&lt;0,'RFR term structures'!D28,'RFR term structures'!D28-Shocks!$D28*ABS('RFR term structures'!D28))+VA!I28,5)</f>
        <v>#VALUE!</v>
      </c>
      <c r="J28" s="55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51"/>
      <c r="V28" s="26" t="s">
        <v>80</v>
      </c>
      <c r="W28" s="27">
        <v>18</v>
      </c>
      <c r="X28" s="18"/>
    </row>
    <row r="29" spans="1:24" s="19" customFormat="1" x14ac:dyDescent="0.25">
      <c r="A29" s="18">
        <v>19</v>
      </c>
      <c r="B29" s="54">
        <f ca="1">ROUND(IF('RFR term structures'!B29&lt;0,'RFR term structures'!B29,'RFR term structures'!B29-Shocks!$D29*ABS('RFR term structures'!B29)),5)</f>
        <v>1.3939999999999999E-2</v>
      </c>
      <c r="C29" s="54">
        <f ca="1">ROUND(IF('RFR term structures'!C29&lt;0,'RFR term structures'!C29,'RFR term structures'!C29-Shocks!$D29*ABS('RFR term structures'!C29)),5)</f>
        <v>1.5509999999999999E-2</v>
      </c>
      <c r="D29" s="54" t="e">
        <f ca="1">ROUND(IF('RFR term structures'!D29&lt;0,'RFR term structures'!D29,'RFR term structures'!D29-Shocks!$D29*ABS('RFR term structures'!D29)),5)</f>
        <v>#VALUE!</v>
      </c>
      <c r="E29" s="54"/>
      <c r="F29" s="22"/>
      <c r="G29" s="55">
        <f ca="1">ROUND(IF('RFR term structures'!B29&lt;0,'RFR term structures'!B29,'RFR term structures'!B29-Shocks!$D29*ABS('RFR term structures'!B29))+VA!G29,5)</f>
        <v>1.554E-2</v>
      </c>
      <c r="H29" s="55">
        <f ca="1">ROUND(IF('RFR term structures'!C29&lt;0,'RFR term structures'!C29,'RFR term structures'!C29-Shocks!$D29*ABS('RFR term structures'!C29))+VA!H29,5)</f>
        <v>1.6840000000000001E-2</v>
      </c>
      <c r="I29" s="55" t="e">
        <f ca="1">ROUND(IF('RFR term structures'!D29&lt;0,'RFR term structures'!D29,'RFR term structures'!D29-Shocks!$D29*ABS('RFR term structures'!D29))+VA!I29,5)</f>
        <v>#VALUE!</v>
      </c>
      <c r="J29" s="55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51"/>
      <c r="V29" s="26" t="s">
        <v>79</v>
      </c>
      <c r="W29" s="27">
        <v>19</v>
      </c>
      <c r="X29" s="18"/>
    </row>
    <row r="30" spans="1:24" s="19" customFormat="1" x14ac:dyDescent="0.25">
      <c r="A30" s="18">
        <v>20</v>
      </c>
      <c r="B30" s="54">
        <f ca="1">ROUND(IF('RFR term structures'!B30&lt;0,'RFR term structures'!B30,'RFR term structures'!B30-Shocks!$D30*ABS('RFR term structures'!B30)),5)</f>
        <v>1.4330000000000001E-2</v>
      </c>
      <c r="C30" s="54">
        <f ca="1">ROUND(IF('RFR term structures'!C30&lt;0,'RFR term structures'!C30,'RFR term structures'!C30-Shocks!$D30*ABS('RFR term structures'!C30)),5)</f>
        <v>1.592E-2</v>
      </c>
      <c r="D30" s="54" t="e">
        <f ca="1">ROUND(IF('RFR term structures'!D30&lt;0,'RFR term structures'!D30,'RFR term structures'!D30-Shocks!$D30*ABS('RFR term structures'!D30)),5)</f>
        <v>#VALUE!</v>
      </c>
      <c r="E30" s="54"/>
      <c r="F30" s="22"/>
      <c r="G30" s="55">
        <f ca="1">ROUND(IF('RFR term structures'!B30&lt;0,'RFR term structures'!B30,'RFR term structures'!B30-Shocks!$D30*ABS('RFR term structures'!B30))+VA!G30,5)</f>
        <v>1.5890000000000001E-2</v>
      </c>
      <c r="H30" s="55">
        <f ca="1">ROUND(IF('RFR term structures'!C30&lt;0,'RFR term structures'!C30,'RFR term structures'!C30-Shocks!$D30*ABS('RFR term structures'!C30))+VA!H30,5)</f>
        <v>1.72E-2</v>
      </c>
      <c r="I30" s="55" t="e">
        <f ca="1">ROUND(IF('RFR term structures'!D30&lt;0,'RFR term structures'!D30,'RFR term structures'!D30-Shocks!$D30*ABS('RFR term structures'!D30))+VA!I30,5)</f>
        <v>#VALUE!</v>
      </c>
      <c r="J30" s="55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51"/>
      <c r="V30" s="26" t="s">
        <v>78</v>
      </c>
      <c r="W30" s="27">
        <v>20</v>
      </c>
      <c r="X30" s="18"/>
    </row>
    <row r="31" spans="1:24" s="19" customFormat="1" x14ac:dyDescent="0.25">
      <c r="A31" s="18">
        <v>21</v>
      </c>
      <c r="B31" s="54">
        <f ca="1">ROUND(IF('RFR term structures'!B31&lt;0,'RFR term structures'!B31,'RFR term structures'!B31-Shocks!$D31*ABS('RFR term structures'!B31)),5)</f>
        <v>1.474E-2</v>
      </c>
      <c r="C31" s="54">
        <f ca="1">ROUND(IF('RFR term structures'!C31&lt;0,'RFR term structures'!C31,'RFR term structures'!C31-Shocks!$D31*ABS('RFR term structures'!C31)),5)</f>
        <v>1.635E-2</v>
      </c>
      <c r="D31" s="54" t="e">
        <f ca="1">ROUND(IF('RFR term structures'!D31&lt;0,'RFR term structures'!D31,'RFR term structures'!D31-Shocks!$D31*ABS('RFR term structures'!D31)),5)</f>
        <v>#VALUE!</v>
      </c>
      <c r="E31" s="54"/>
      <c r="F31" s="22"/>
      <c r="G31" s="55">
        <f ca="1">ROUND(IF('RFR term structures'!B31&lt;0,'RFR term structures'!B31,'RFR term structures'!B31-Shocks!$D31*ABS('RFR term structures'!B31))+VA!G31,5)</f>
        <v>1.626E-2</v>
      </c>
      <c r="H31" s="55">
        <f ca="1">ROUND(IF('RFR term structures'!C31&lt;0,'RFR term structures'!C31,'RFR term structures'!C31-Shocks!$D31*ABS('RFR term structures'!C31))+VA!H31,5)</f>
        <v>1.7590000000000001E-2</v>
      </c>
      <c r="I31" s="55" t="e">
        <f ca="1">ROUND(IF('RFR term structures'!D31&lt;0,'RFR term structures'!D31,'RFR term structures'!D31-Shocks!$D31*ABS('RFR term structures'!D31))+VA!I31,5)</f>
        <v>#VALUE!</v>
      </c>
      <c r="J31" s="55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51"/>
      <c r="V31" s="26" t="s">
        <v>77</v>
      </c>
      <c r="W31" s="27">
        <v>21</v>
      </c>
      <c r="X31" s="18"/>
    </row>
    <row r="32" spans="1:24" s="19" customFormat="1" x14ac:dyDescent="0.25">
      <c r="A32" s="18">
        <v>22</v>
      </c>
      <c r="B32" s="54">
        <f ca="1">ROUND(IF('RFR term structures'!B32&lt;0,'RFR term structures'!B32,'RFR term structures'!B32-Shocks!$D32*ABS('RFR term structures'!B32)),5)</f>
        <v>1.515E-2</v>
      </c>
      <c r="C32" s="54">
        <f ca="1">ROUND(IF('RFR term structures'!C32&lt;0,'RFR term structures'!C32,'RFR term structures'!C32-Shocks!$D32*ABS('RFR term structures'!C32)),5)</f>
        <v>1.6760000000000001E-2</v>
      </c>
      <c r="D32" s="54" t="e">
        <f ca="1">ROUND(IF('RFR term structures'!D32&lt;0,'RFR term structures'!D32,'RFR term structures'!D32-Shocks!$D32*ABS('RFR term structures'!D32)),5)</f>
        <v>#VALUE!</v>
      </c>
      <c r="E32" s="54"/>
      <c r="F32" s="22"/>
      <c r="G32" s="55">
        <f ca="1">ROUND(IF('RFR term structures'!B32&lt;0,'RFR term structures'!B32,'RFR term structures'!B32-Shocks!$D32*ABS('RFR term structures'!B32))+VA!G32,5)</f>
        <v>1.6619999999999999E-2</v>
      </c>
      <c r="H32" s="55">
        <f ca="1">ROUND(IF('RFR term structures'!C32&lt;0,'RFR term structures'!C32,'RFR term structures'!C32-Shocks!$D32*ABS('RFR term structures'!C32))+VA!H32,5)</f>
        <v>1.796E-2</v>
      </c>
      <c r="I32" s="55" t="e">
        <f ca="1">ROUND(IF('RFR term structures'!D32&lt;0,'RFR term structures'!D32,'RFR term structures'!D32-Shocks!$D32*ABS('RFR term structures'!D32))+VA!I32,5)</f>
        <v>#VALUE!</v>
      </c>
      <c r="J32" s="55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51"/>
      <c r="V32" s="26" t="s">
        <v>76</v>
      </c>
      <c r="W32" s="27">
        <v>22</v>
      </c>
      <c r="X32" s="18"/>
    </row>
    <row r="33" spans="1:24" s="19" customFormat="1" x14ac:dyDescent="0.25">
      <c r="A33" s="18">
        <v>23</v>
      </c>
      <c r="B33" s="54">
        <f ca="1">ROUND(IF('RFR term structures'!B33&lt;0,'RFR term structures'!B33,'RFR term structures'!B33-Shocks!$D33*ABS('RFR term structures'!B33)),5)</f>
        <v>1.555E-2</v>
      </c>
      <c r="C33" s="54">
        <f ca="1">ROUND(IF('RFR term structures'!C33&lt;0,'RFR term structures'!C33,'RFR term structures'!C33-Shocks!$D33*ABS('RFR term structures'!C33)),5)</f>
        <v>1.7160000000000002E-2</v>
      </c>
      <c r="D33" s="54" t="e">
        <f ca="1">ROUND(IF('RFR term structures'!D33&lt;0,'RFR term structures'!D33,'RFR term structures'!D33-Shocks!$D33*ABS('RFR term structures'!D33)),5)</f>
        <v>#VALUE!</v>
      </c>
      <c r="E33" s="54"/>
      <c r="F33" s="22"/>
      <c r="G33" s="55">
        <f ca="1">ROUND(IF('RFR term structures'!B33&lt;0,'RFR term structures'!B33,'RFR term structures'!B33-Shocks!$D33*ABS('RFR term structures'!B33))+VA!G33,5)</f>
        <v>1.6979999999999999E-2</v>
      </c>
      <c r="H33" s="55">
        <f ca="1">ROUND(IF('RFR term structures'!C33&lt;0,'RFR term structures'!C33,'RFR term structures'!C33-Shocks!$D33*ABS('RFR term structures'!C33))+VA!H33,5)</f>
        <v>1.831E-2</v>
      </c>
      <c r="I33" s="55" t="e">
        <f ca="1">ROUND(IF('RFR term structures'!D33&lt;0,'RFR term structures'!D33,'RFR term structures'!D33-Shocks!$D33*ABS('RFR term structures'!D33))+VA!I33,5)</f>
        <v>#VALUE!</v>
      </c>
      <c r="J33" s="55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51"/>
      <c r="V33" s="26" t="s">
        <v>75</v>
      </c>
      <c r="W33" s="27">
        <v>23</v>
      </c>
      <c r="X33" s="18"/>
    </row>
    <row r="34" spans="1:24" s="19" customFormat="1" x14ac:dyDescent="0.25">
      <c r="A34" s="18">
        <v>24</v>
      </c>
      <c r="B34" s="54">
        <f ca="1">ROUND(IF('RFR term structures'!B34&lt;0,'RFR term structures'!B34,'RFR term structures'!B34-Shocks!$D34*ABS('RFR term structures'!B34)),5)</f>
        <v>1.5949999999999999E-2</v>
      </c>
      <c r="C34" s="54">
        <f ca="1">ROUND(IF('RFR term structures'!C34&lt;0,'RFR term structures'!C34,'RFR term structures'!C34-Shocks!$D34*ABS('RFR term structures'!C34)),5)</f>
        <v>1.754E-2</v>
      </c>
      <c r="D34" s="54" t="e">
        <f ca="1">ROUND(IF('RFR term structures'!D34&lt;0,'RFR term structures'!D34,'RFR term structures'!D34-Shocks!$D34*ABS('RFR term structures'!D34)),5)</f>
        <v>#VALUE!</v>
      </c>
      <c r="E34" s="54"/>
      <c r="F34" s="22"/>
      <c r="G34" s="55">
        <f ca="1">ROUND(IF('RFR term structures'!B34&lt;0,'RFR term structures'!B34,'RFR term structures'!B34-Shocks!$D34*ABS('RFR term structures'!B34))+VA!G34,5)</f>
        <v>1.7350000000000001E-2</v>
      </c>
      <c r="H34" s="55">
        <f ca="1">ROUND(IF('RFR term structures'!C34&lt;0,'RFR term structures'!C34,'RFR term structures'!C34-Shocks!$D34*ABS('RFR term structures'!C34))+VA!H34,5)</f>
        <v>1.866E-2</v>
      </c>
      <c r="I34" s="55" t="e">
        <f ca="1">ROUND(IF('RFR term structures'!D34&lt;0,'RFR term structures'!D34,'RFR term structures'!D34-Shocks!$D34*ABS('RFR term structures'!D34))+VA!I34,5)</f>
        <v>#VALUE!</v>
      </c>
      <c r="J34" s="55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51"/>
      <c r="V34" s="26" t="s">
        <v>74</v>
      </c>
      <c r="W34" s="27">
        <v>24</v>
      </c>
      <c r="X34" s="18"/>
    </row>
    <row r="35" spans="1:24" s="19" customFormat="1" x14ac:dyDescent="0.25">
      <c r="A35" s="18">
        <v>25</v>
      </c>
      <c r="B35" s="54">
        <f ca="1">ROUND(IF('RFR term structures'!B35&lt;0,'RFR term structures'!B35,'RFR term structures'!B35-Shocks!$D35*ABS('RFR term structures'!B35)),5)</f>
        <v>1.634E-2</v>
      </c>
      <c r="C35" s="54">
        <f ca="1">ROUND(IF('RFR term structures'!C35&lt;0,'RFR term structures'!C35,'RFR term structures'!C35-Shocks!$D35*ABS('RFR term structures'!C35)),5)</f>
        <v>1.7919999999999998E-2</v>
      </c>
      <c r="D35" s="54" t="e">
        <f ca="1">ROUND(IF('RFR term structures'!D35&lt;0,'RFR term structures'!D35,'RFR term structures'!D35-Shocks!$D35*ABS('RFR term structures'!D35)),5)</f>
        <v>#VALUE!</v>
      </c>
      <c r="E35" s="54"/>
      <c r="F35" s="22"/>
      <c r="G35" s="55">
        <f ca="1">ROUND(IF('RFR term structures'!B35&lt;0,'RFR term structures'!B35,'RFR term structures'!B35-Shocks!$D35*ABS('RFR term structures'!B35))+VA!G35,5)</f>
        <v>1.7690000000000001E-2</v>
      </c>
      <c r="H35" s="55">
        <f ca="1">ROUND(IF('RFR term structures'!C35&lt;0,'RFR term structures'!C35,'RFR term structures'!C35-Shocks!$D35*ABS('RFR term structures'!C35))+VA!H35,5)</f>
        <v>1.9E-2</v>
      </c>
      <c r="I35" s="55" t="e">
        <f ca="1">ROUND(IF('RFR term structures'!D35&lt;0,'RFR term structures'!D35,'RFR term structures'!D35-Shocks!$D35*ABS('RFR term structures'!D35))+VA!I35,5)</f>
        <v>#VALUE!</v>
      </c>
      <c r="J35" s="55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51"/>
      <c r="V35" s="26" t="s">
        <v>0</v>
      </c>
      <c r="W35" s="27">
        <v>25</v>
      </c>
      <c r="X35" s="18"/>
    </row>
    <row r="36" spans="1:24" s="19" customFormat="1" x14ac:dyDescent="0.25">
      <c r="A36" s="18">
        <v>26</v>
      </c>
      <c r="B36" s="54">
        <f ca="1">ROUND(IF('RFR term structures'!B36&lt;0,'RFR term structures'!B36,'RFR term structures'!B36-Shocks!$D36*ABS('RFR term structures'!B36)),5)</f>
        <v>1.6719999999999999E-2</v>
      </c>
      <c r="C36" s="54">
        <f ca="1">ROUND(IF('RFR term structures'!C36&lt;0,'RFR term structures'!C36,'RFR term structures'!C36-Shocks!$D36*ABS('RFR term structures'!C36)),5)</f>
        <v>1.8270000000000002E-2</v>
      </c>
      <c r="D36" s="54" t="e">
        <f ca="1">ROUND(IF('RFR term structures'!D36&lt;0,'RFR term structures'!D36,'RFR term structures'!D36-Shocks!$D36*ABS('RFR term structures'!D36)),5)</f>
        <v>#VALUE!</v>
      </c>
      <c r="E36" s="54"/>
      <c r="F36" s="22"/>
      <c r="G36" s="55">
        <f ca="1">ROUND(IF('RFR term structures'!B36&lt;0,'RFR term structures'!B36,'RFR term structures'!B36-Shocks!$D36*ABS('RFR term structures'!B36))+VA!G36,5)</f>
        <v>1.804E-2</v>
      </c>
      <c r="H36" s="55">
        <f ca="1">ROUND(IF('RFR term structures'!C36&lt;0,'RFR term structures'!C36,'RFR term structures'!C36-Shocks!$D36*ABS('RFR term structures'!C36))+VA!H36,5)</f>
        <v>1.9310000000000001E-2</v>
      </c>
      <c r="I36" s="55" t="e">
        <f ca="1">ROUND(IF('RFR term structures'!D36&lt;0,'RFR term structures'!D36,'RFR term structures'!D36-Shocks!$D36*ABS('RFR term structures'!D36))+VA!I36,5)</f>
        <v>#VALUE!</v>
      </c>
      <c r="J36" s="55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51"/>
      <c r="V36" s="26" t="s">
        <v>73</v>
      </c>
      <c r="W36" s="27">
        <v>26</v>
      </c>
      <c r="X36" s="18"/>
    </row>
    <row r="37" spans="1:24" s="19" customFormat="1" x14ac:dyDescent="0.25">
      <c r="A37" s="18">
        <v>27</v>
      </c>
      <c r="B37" s="54">
        <f ca="1">ROUND(IF('RFR term structures'!B37&lt;0,'RFR term structures'!B37,'RFR term structures'!B37-Shocks!$D37*ABS('RFR term structures'!B37)),5)</f>
        <v>1.7080000000000001E-2</v>
      </c>
      <c r="C37" s="54">
        <f ca="1">ROUND(IF('RFR term structures'!C37&lt;0,'RFR term structures'!C37,'RFR term structures'!C37-Shocks!$D37*ABS('RFR term structures'!C37)),5)</f>
        <v>1.8610000000000002E-2</v>
      </c>
      <c r="D37" s="54" t="e">
        <f ca="1">ROUND(IF('RFR term structures'!D37&lt;0,'RFR term structures'!D37,'RFR term structures'!D37-Shocks!$D37*ABS('RFR term structures'!D37)),5)</f>
        <v>#VALUE!</v>
      </c>
      <c r="E37" s="54"/>
      <c r="F37" s="22"/>
      <c r="G37" s="55">
        <f ca="1">ROUND(IF('RFR term structures'!B37&lt;0,'RFR term structures'!B37,'RFR term structures'!B37-Shocks!$D37*ABS('RFR term structures'!B37))+VA!G37,5)</f>
        <v>1.8360000000000001E-2</v>
      </c>
      <c r="H37" s="55">
        <f ca="1">ROUND(IF('RFR term structures'!C37&lt;0,'RFR term structures'!C37,'RFR term structures'!C37-Shocks!$D37*ABS('RFR term structures'!C37))+VA!H37,5)</f>
        <v>1.9619999999999999E-2</v>
      </c>
      <c r="I37" s="55" t="e">
        <f ca="1">ROUND(IF('RFR term structures'!D37&lt;0,'RFR term structures'!D37,'RFR term structures'!D37-Shocks!$D37*ABS('RFR term structures'!D37))+VA!I37,5)</f>
        <v>#VALUE!</v>
      </c>
      <c r="J37" s="55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51"/>
      <c r="V37" s="26" t="s">
        <v>7</v>
      </c>
      <c r="W37" s="27">
        <v>27</v>
      </c>
      <c r="X37" s="18"/>
    </row>
    <row r="38" spans="1:24" s="19" customFormat="1" x14ac:dyDescent="0.25">
      <c r="A38" s="18">
        <v>28</v>
      </c>
      <c r="B38" s="54">
        <f ca="1">ROUND(IF('RFR term structures'!B38&lt;0,'RFR term structures'!B38,'RFR term structures'!B38-Shocks!$D38*ABS('RFR term structures'!B38)),5)</f>
        <v>1.745E-2</v>
      </c>
      <c r="C38" s="54">
        <f ca="1">ROUND(IF('RFR term structures'!C38&lt;0,'RFR term structures'!C38,'RFR term structures'!C38-Shocks!$D38*ABS('RFR term structures'!C38)),5)</f>
        <v>1.8939999999999999E-2</v>
      </c>
      <c r="D38" s="54" t="e">
        <f ca="1">ROUND(IF('RFR term structures'!D38&lt;0,'RFR term structures'!D38,'RFR term structures'!D38-Shocks!$D38*ABS('RFR term structures'!D38)),5)</f>
        <v>#VALUE!</v>
      </c>
      <c r="E38" s="54"/>
      <c r="F38" s="22"/>
      <c r="G38" s="55">
        <f ca="1">ROUND(IF('RFR term structures'!B38&lt;0,'RFR term structures'!B38,'RFR term structures'!B38-Shocks!$D38*ABS('RFR term structures'!B38))+VA!G38,5)</f>
        <v>1.8689999999999998E-2</v>
      </c>
      <c r="H38" s="55">
        <f ca="1">ROUND(IF('RFR term structures'!C38&lt;0,'RFR term structures'!C38,'RFR term structures'!C38-Shocks!$D38*ABS('RFR term structures'!C38))+VA!H38,5)</f>
        <v>1.993E-2</v>
      </c>
      <c r="I38" s="55" t="e">
        <f ca="1">ROUND(IF('RFR term structures'!D38&lt;0,'RFR term structures'!D38,'RFR term structures'!D38-Shocks!$D38*ABS('RFR term structures'!D38))+VA!I38,5)</f>
        <v>#VALUE!</v>
      </c>
      <c r="J38" s="55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51"/>
      <c r="V38" s="26" t="s">
        <v>72</v>
      </c>
      <c r="W38" s="27">
        <v>28</v>
      </c>
      <c r="X38" s="18"/>
    </row>
    <row r="39" spans="1:24" s="19" customFormat="1" x14ac:dyDescent="0.25">
      <c r="A39" s="18">
        <v>29</v>
      </c>
      <c r="B39" s="54">
        <f ca="1">ROUND(IF('RFR term structures'!B39&lt;0,'RFR term structures'!B39,'RFR term structures'!B39-Shocks!$D39*ABS('RFR term structures'!B39)),5)</f>
        <v>1.779E-2</v>
      </c>
      <c r="C39" s="54">
        <f ca="1">ROUND(IF('RFR term structures'!C39&lt;0,'RFR term structures'!C39,'RFR term structures'!C39-Shocks!$D39*ABS('RFR term structures'!C39)),5)</f>
        <v>1.9269999999999999E-2</v>
      </c>
      <c r="D39" s="54" t="e">
        <f ca="1">ROUND(IF('RFR term structures'!D39&lt;0,'RFR term structures'!D39,'RFR term structures'!D39-Shocks!$D39*ABS('RFR term structures'!D39)),5)</f>
        <v>#VALUE!</v>
      </c>
      <c r="E39" s="54"/>
      <c r="F39" s="22"/>
      <c r="G39" s="55">
        <f ca="1">ROUND(IF('RFR term structures'!B39&lt;0,'RFR term structures'!B39,'RFR term structures'!B39-Shocks!$D39*ABS('RFR term structures'!B39))+VA!G39,5)</f>
        <v>1.899E-2</v>
      </c>
      <c r="H39" s="55">
        <f ca="1">ROUND(IF('RFR term structures'!C39&lt;0,'RFR term structures'!C39,'RFR term structures'!C39-Shocks!$D39*ABS('RFR term structures'!C39))+VA!H39,5)</f>
        <v>2.0219999999999998E-2</v>
      </c>
      <c r="I39" s="55" t="e">
        <f ca="1">ROUND(IF('RFR term structures'!D39&lt;0,'RFR term structures'!D39,'RFR term structures'!D39-Shocks!$D39*ABS('RFR term structures'!D39))+VA!I39,5)</f>
        <v>#VALUE!</v>
      </c>
      <c r="J39" s="55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51"/>
      <c r="V39" s="26" t="s">
        <v>71</v>
      </c>
      <c r="W39" s="27">
        <v>29</v>
      </c>
      <c r="X39" s="18"/>
    </row>
    <row r="40" spans="1:24" s="19" customFormat="1" x14ac:dyDescent="0.25">
      <c r="A40" s="18">
        <v>30</v>
      </c>
      <c r="B40" s="54">
        <f ca="1">ROUND(IF('RFR term structures'!B40&lt;0,'RFR term structures'!B40,'RFR term structures'!B40-Shocks!$D40*ABS('RFR term structures'!B40)),5)</f>
        <v>1.813E-2</v>
      </c>
      <c r="C40" s="54">
        <f ca="1">ROUND(IF('RFR term structures'!C40&lt;0,'RFR term structures'!C40,'RFR term structures'!C40-Shocks!$D40*ABS('RFR term structures'!C40)),5)</f>
        <v>1.9570000000000001E-2</v>
      </c>
      <c r="D40" s="54" t="e">
        <f ca="1">ROUND(IF('RFR term structures'!D40&lt;0,'RFR term structures'!D40,'RFR term structures'!D40-Shocks!$D40*ABS('RFR term structures'!D40)),5)</f>
        <v>#VALUE!</v>
      </c>
      <c r="E40" s="54"/>
      <c r="F40" s="22"/>
      <c r="G40" s="55">
        <f ca="1">ROUND(IF('RFR term structures'!B40&lt;0,'RFR term structures'!B40,'RFR term structures'!B40-Shocks!$D40*ABS('RFR term structures'!B40))+VA!G40,5)</f>
        <v>1.9300000000000001E-2</v>
      </c>
      <c r="H40" s="55">
        <f ca="1">ROUND(IF('RFR term structures'!C40&lt;0,'RFR term structures'!C40,'RFR term structures'!C40-Shocks!$D40*ABS('RFR term structures'!C40))+VA!H40,5)</f>
        <v>2.0490000000000001E-2</v>
      </c>
      <c r="I40" s="55" t="e">
        <f ca="1">ROUND(IF('RFR term structures'!D40&lt;0,'RFR term structures'!D40,'RFR term structures'!D40-Shocks!$D40*ABS('RFR term structures'!D40))+VA!I40,5)</f>
        <v>#VALUE!</v>
      </c>
      <c r="J40" s="55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51"/>
      <c r="V40" s="26" t="s">
        <v>70</v>
      </c>
      <c r="W40" s="27">
        <v>30</v>
      </c>
      <c r="X40" s="18"/>
    </row>
    <row r="41" spans="1:24" s="19" customFormat="1" x14ac:dyDescent="0.25">
      <c r="A41" s="18">
        <v>31</v>
      </c>
      <c r="B41" s="54">
        <f ca="1">ROUND(IF('RFR term structures'!B41&lt;0,'RFR term structures'!B41,'RFR term structures'!B41-Shocks!$D41*ABS('RFR term structures'!B41)),5)</f>
        <v>1.8450000000000001E-2</v>
      </c>
      <c r="C41" s="54">
        <f ca="1">ROUND(IF('RFR term structures'!C41&lt;0,'RFR term structures'!C41,'RFR term structures'!C41-Shocks!$D41*ABS('RFR term structures'!C41)),5)</f>
        <v>1.9869999999999999E-2</v>
      </c>
      <c r="D41" s="54" t="e">
        <f ca="1">ROUND(IF('RFR term structures'!D41&lt;0,'RFR term structures'!D41,'RFR term structures'!D41-Shocks!$D41*ABS('RFR term structures'!D41)),5)</f>
        <v>#VALUE!</v>
      </c>
      <c r="E41" s="54"/>
      <c r="F41" s="22"/>
      <c r="G41" s="55">
        <f ca="1">ROUND(IF('RFR term structures'!B41&lt;0,'RFR term structures'!B41,'RFR term structures'!B41-Shocks!$D41*ABS('RFR term structures'!B41))+VA!G41,5)</f>
        <v>1.959E-2</v>
      </c>
      <c r="H41" s="55">
        <f ca="1">ROUND(IF('RFR term structures'!C41&lt;0,'RFR term structures'!C41,'RFR term structures'!C41-Shocks!$D41*ABS('RFR term structures'!C41))+VA!H41,5)</f>
        <v>2.077E-2</v>
      </c>
      <c r="I41" s="55" t="e">
        <f ca="1">ROUND(IF('RFR term structures'!D41&lt;0,'RFR term structures'!D41,'RFR term structures'!D41-Shocks!$D41*ABS('RFR term structures'!D41))+VA!I41,5)</f>
        <v>#VALUE!</v>
      </c>
      <c r="J41" s="55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51"/>
      <c r="V41" s="26" t="s">
        <v>69</v>
      </c>
      <c r="W41" s="27">
        <v>31</v>
      </c>
      <c r="X41" s="18"/>
    </row>
    <row r="42" spans="1:24" s="19" customFormat="1" x14ac:dyDescent="0.25">
      <c r="A42" s="18">
        <v>32</v>
      </c>
      <c r="B42" s="54">
        <f ca="1">ROUND(IF('RFR term structures'!B42&lt;0,'RFR term structures'!B42,'RFR term structures'!B42-Shocks!$D42*ABS('RFR term structures'!B42)),5)</f>
        <v>1.8769999999999998E-2</v>
      </c>
      <c r="C42" s="54">
        <f ca="1">ROUND(IF('RFR term structures'!C42&lt;0,'RFR term structures'!C42,'RFR term structures'!C42-Shocks!$D42*ABS('RFR term structures'!C42)),5)</f>
        <v>2.0150000000000001E-2</v>
      </c>
      <c r="D42" s="54" t="e">
        <f ca="1">ROUND(IF('RFR term structures'!D42&lt;0,'RFR term structures'!D42,'RFR term structures'!D42-Shocks!$D42*ABS('RFR term structures'!D42)),5)</f>
        <v>#VALUE!</v>
      </c>
      <c r="E42" s="54"/>
      <c r="F42" s="22"/>
      <c r="G42" s="55">
        <f ca="1">ROUND(IF('RFR term structures'!B42&lt;0,'RFR term structures'!B42,'RFR term structures'!B42-Shocks!$D42*ABS('RFR term structures'!B42))+VA!G42,5)</f>
        <v>1.9879999999999998E-2</v>
      </c>
      <c r="H42" s="55">
        <f ca="1">ROUND(IF('RFR term structures'!C42&lt;0,'RFR term structures'!C42,'RFR term structures'!C42-Shocks!$D42*ABS('RFR term structures'!C42))+VA!H42,5)</f>
        <v>2.103E-2</v>
      </c>
      <c r="I42" s="55" t="e">
        <f ca="1">ROUND(IF('RFR term structures'!D42&lt;0,'RFR term structures'!D42,'RFR term structures'!D42-Shocks!$D42*ABS('RFR term structures'!D42))+VA!I42,5)</f>
        <v>#VALUE!</v>
      </c>
      <c r="J42" s="55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51"/>
      <c r="V42" s="26" t="s">
        <v>68</v>
      </c>
      <c r="W42" s="27">
        <v>32</v>
      </c>
      <c r="X42" s="18"/>
    </row>
    <row r="43" spans="1:24" s="19" customFormat="1" x14ac:dyDescent="0.25">
      <c r="A43" s="18">
        <v>33</v>
      </c>
      <c r="B43" s="54">
        <f ca="1">ROUND(IF('RFR term structures'!B43&lt;0,'RFR term structures'!B43,'RFR term structures'!B43-Shocks!$D43*ABS('RFR term structures'!B43)),5)</f>
        <v>1.907E-2</v>
      </c>
      <c r="C43" s="54">
        <f ca="1">ROUND(IF('RFR term structures'!C43&lt;0,'RFR term structures'!C43,'RFR term structures'!C43-Shocks!$D43*ABS('RFR term structures'!C43)),5)</f>
        <v>2.043E-2</v>
      </c>
      <c r="D43" s="54" t="e">
        <f ca="1">ROUND(IF('RFR term structures'!D43&lt;0,'RFR term structures'!D43,'RFR term structures'!D43-Shocks!$D43*ABS('RFR term structures'!D43)),5)</f>
        <v>#VALUE!</v>
      </c>
      <c r="E43" s="54"/>
      <c r="F43" s="22"/>
      <c r="G43" s="55">
        <f ca="1">ROUND(IF('RFR term structures'!B43&lt;0,'RFR term structures'!B43,'RFR term structures'!B43-Shocks!$D43*ABS('RFR term structures'!B43))+VA!G43,5)</f>
        <v>2.0150000000000001E-2</v>
      </c>
      <c r="H43" s="55">
        <f ca="1">ROUND(IF('RFR term structures'!C43&lt;0,'RFR term structures'!C43,'RFR term structures'!C43-Shocks!$D43*ABS('RFR term structures'!C43))+VA!H43,5)</f>
        <v>2.128E-2</v>
      </c>
      <c r="I43" s="55" t="e">
        <f ca="1">ROUND(IF('RFR term structures'!D43&lt;0,'RFR term structures'!D43,'RFR term structures'!D43-Shocks!$D43*ABS('RFR term structures'!D43))+VA!I43,5)</f>
        <v>#VALUE!</v>
      </c>
      <c r="J43" s="55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51"/>
      <c r="V43" s="26" t="s">
        <v>8</v>
      </c>
      <c r="W43" s="27">
        <v>33</v>
      </c>
      <c r="X43" s="18"/>
    </row>
    <row r="44" spans="1:24" s="19" customFormat="1" x14ac:dyDescent="0.25">
      <c r="A44" s="18">
        <v>34</v>
      </c>
      <c r="B44" s="54">
        <f ca="1">ROUND(IF('RFR term structures'!B44&lt;0,'RFR term structures'!B44,'RFR term structures'!B44-Shocks!$D44*ABS('RFR term structures'!B44)),5)</f>
        <v>1.9359999999999999E-2</v>
      </c>
      <c r="C44" s="54">
        <f ca="1">ROUND(IF('RFR term structures'!C44&lt;0,'RFR term structures'!C44,'RFR term structures'!C44-Shocks!$D44*ABS('RFR term structures'!C44)),5)</f>
        <v>2.07E-2</v>
      </c>
      <c r="D44" s="54" t="e">
        <f ca="1">ROUND(IF('RFR term structures'!D44&lt;0,'RFR term structures'!D44,'RFR term structures'!D44-Shocks!$D44*ABS('RFR term structures'!D44)),5)</f>
        <v>#VALUE!</v>
      </c>
      <c r="E44" s="54"/>
      <c r="F44" s="22"/>
      <c r="G44" s="55">
        <f ca="1">ROUND(IF('RFR term structures'!B44&lt;0,'RFR term structures'!B44,'RFR term structures'!B44-Shocks!$D44*ABS('RFR term structures'!B44))+VA!G44,5)</f>
        <v>2.0410000000000001E-2</v>
      </c>
      <c r="H44" s="55">
        <f ca="1">ROUND(IF('RFR term structures'!C44&lt;0,'RFR term structures'!C44,'RFR term structures'!C44-Shocks!$D44*ABS('RFR term structures'!C44))+VA!H44,5)</f>
        <v>2.1530000000000001E-2</v>
      </c>
      <c r="I44" s="55" t="e">
        <f ca="1">ROUND(IF('RFR term structures'!D44&lt;0,'RFR term structures'!D44,'RFR term structures'!D44-Shocks!$D44*ABS('RFR term structures'!D44))+VA!I44,5)</f>
        <v>#VALUE!</v>
      </c>
      <c r="J44" s="55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51"/>
      <c r="V44" s="26" t="s">
        <v>67</v>
      </c>
      <c r="W44" s="27">
        <v>34</v>
      </c>
      <c r="X44" s="18"/>
    </row>
    <row r="45" spans="1:24" s="19" customFormat="1" x14ac:dyDescent="0.25">
      <c r="A45" s="18">
        <v>35</v>
      </c>
      <c r="B45" s="54">
        <f ca="1">ROUND(IF('RFR term structures'!B45&lt;0,'RFR term structures'!B45,'RFR term structures'!B45-Shocks!$D45*ABS('RFR term structures'!B45)),5)</f>
        <v>1.9650000000000001E-2</v>
      </c>
      <c r="C45" s="54">
        <f ca="1">ROUND(IF('RFR term structures'!C45&lt;0,'RFR term structures'!C45,'RFR term structures'!C45-Shocks!$D45*ABS('RFR term structures'!C45)),5)</f>
        <v>2.095E-2</v>
      </c>
      <c r="D45" s="54" t="e">
        <f ca="1">ROUND(IF('RFR term structures'!D45&lt;0,'RFR term structures'!D45,'RFR term structures'!D45-Shocks!$D45*ABS('RFR term structures'!D45)),5)</f>
        <v>#VALUE!</v>
      </c>
      <c r="E45" s="54"/>
      <c r="F45" s="22"/>
      <c r="G45" s="55">
        <f ca="1">ROUND(IF('RFR term structures'!B45&lt;0,'RFR term structures'!B45,'RFR term structures'!B45-Shocks!$D45*ABS('RFR term structures'!B45))+VA!G45,5)</f>
        <v>2.0670000000000001E-2</v>
      </c>
      <c r="H45" s="55">
        <f ca="1">ROUND(IF('RFR term structures'!C45&lt;0,'RFR term structures'!C45,'RFR term structures'!C45-Shocks!$D45*ABS('RFR term structures'!C45))+VA!H45,5)</f>
        <v>2.1760000000000002E-2</v>
      </c>
      <c r="I45" s="55" t="e">
        <f ca="1">ROUND(IF('RFR term structures'!D45&lt;0,'RFR term structures'!D45,'RFR term structures'!D45-Shocks!$D45*ABS('RFR term structures'!D45))+VA!I45,5)</f>
        <v>#VALUE!</v>
      </c>
      <c r="J45" s="55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51"/>
      <c r="V45" s="26" t="s">
        <v>66</v>
      </c>
      <c r="W45" s="27">
        <v>35</v>
      </c>
      <c r="X45" s="18"/>
    </row>
    <row r="46" spans="1:24" s="19" customFormat="1" x14ac:dyDescent="0.25">
      <c r="A46" s="18">
        <v>36</v>
      </c>
      <c r="B46" s="54">
        <f ca="1">ROUND(IF('RFR term structures'!B46&lt;0,'RFR term structures'!B46,'RFR term structures'!B46-Shocks!$D46*ABS('RFR term structures'!B46)),5)</f>
        <v>1.993E-2</v>
      </c>
      <c r="C46" s="54">
        <f ca="1">ROUND(IF('RFR term structures'!C46&lt;0,'RFR term structures'!C46,'RFR term structures'!C46-Shocks!$D46*ABS('RFR term structures'!C46)),5)</f>
        <v>2.12E-2</v>
      </c>
      <c r="D46" s="54" t="e">
        <f ca="1">ROUND(IF('RFR term structures'!D46&lt;0,'RFR term structures'!D46,'RFR term structures'!D46-Shocks!$D46*ABS('RFR term structures'!D46)),5)</f>
        <v>#VALUE!</v>
      </c>
      <c r="E46" s="54"/>
      <c r="F46" s="22"/>
      <c r="G46" s="55">
        <f ca="1">ROUND(IF('RFR term structures'!B46&lt;0,'RFR term structures'!B46,'RFR term structures'!B46-Shocks!$D46*ABS('RFR term structures'!B46))+VA!G46,5)</f>
        <v>2.0930000000000001E-2</v>
      </c>
      <c r="H46" s="55">
        <f ca="1">ROUND(IF('RFR term structures'!C46&lt;0,'RFR term structures'!C46,'RFR term structures'!C46-Shocks!$D46*ABS('RFR term structures'!C46))+VA!H46,5)</f>
        <v>2.1989999999999999E-2</v>
      </c>
      <c r="I46" s="55" t="e">
        <f ca="1">ROUND(IF('RFR term structures'!D46&lt;0,'RFR term structures'!D46,'RFR term structures'!D46-Shocks!$D46*ABS('RFR term structures'!D46))+VA!I46,5)</f>
        <v>#VALUE!</v>
      </c>
      <c r="J46" s="55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51"/>
      <c r="V46" s="26" t="s">
        <v>65</v>
      </c>
      <c r="W46" s="27">
        <v>36</v>
      </c>
      <c r="X46" s="18"/>
    </row>
    <row r="47" spans="1:24" s="19" customFormat="1" x14ac:dyDescent="0.25">
      <c r="A47" s="18">
        <v>37</v>
      </c>
      <c r="B47" s="54">
        <f ca="1">ROUND(IF('RFR term structures'!B47&lt;0,'RFR term structures'!B47,'RFR term structures'!B47-Shocks!$D47*ABS('RFR term structures'!B47)),5)</f>
        <v>2.019E-2</v>
      </c>
      <c r="C47" s="54">
        <f ca="1">ROUND(IF('RFR term structures'!C47&lt;0,'RFR term structures'!C47,'RFR term structures'!C47-Shocks!$D47*ABS('RFR term structures'!C47)),5)</f>
        <v>2.1440000000000001E-2</v>
      </c>
      <c r="D47" s="54" t="e">
        <f ca="1">ROUND(IF('RFR term structures'!D47&lt;0,'RFR term structures'!D47,'RFR term structures'!D47-Shocks!$D47*ABS('RFR term structures'!D47)),5)</f>
        <v>#VALUE!</v>
      </c>
      <c r="E47" s="54"/>
      <c r="F47" s="22"/>
      <c r="G47" s="55">
        <f ca="1">ROUND(IF('RFR term structures'!B47&lt;0,'RFR term structures'!B47,'RFR term structures'!B47-Shocks!$D47*ABS('RFR term structures'!B47))+VA!G47,5)</f>
        <v>2.1170000000000001E-2</v>
      </c>
      <c r="H47" s="55">
        <f ca="1">ROUND(IF('RFR term structures'!C47&lt;0,'RFR term structures'!C47,'RFR term structures'!C47-Shocks!$D47*ABS('RFR term structures'!C47))+VA!H47,5)</f>
        <v>2.2200000000000001E-2</v>
      </c>
      <c r="I47" s="55" t="e">
        <f ca="1">ROUND(IF('RFR term structures'!D47&lt;0,'RFR term structures'!D47,'RFR term structures'!D47-Shocks!$D47*ABS('RFR term structures'!D47))+VA!I47,5)</f>
        <v>#VALUE!</v>
      </c>
      <c r="J47" s="55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51"/>
      <c r="V47" s="26" t="s">
        <v>64</v>
      </c>
      <c r="W47" s="27">
        <v>37</v>
      </c>
      <c r="X47" s="18"/>
    </row>
    <row r="48" spans="1:24" s="19" customFormat="1" x14ac:dyDescent="0.25">
      <c r="A48" s="18">
        <v>38</v>
      </c>
      <c r="B48" s="54">
        <f ca="1">ROUND(IF('RFR term structures'!B48&lt;0,'RFR term structures'!B48,'RFR term structures'!B48-Shocks!$D48*ABS('RFR term structures'!B48)),5)</f>
        <v>2.0449999999999999E-2</v>
      </c>
      <c r="C48" s="54">
        <f ca="1">ROUND(IF('RFR term structures'!C48&lt;0,'RFR term structures'!C48,'RFR term structures'!C48-Shocks!$D48*ABS('RFR term structures'!C48)),5)</f>
        <v>2.1669999999999998E-2</v>
      </c>
      <c r="D48" s="54" t="e">
        <f ca="1">ROUND(IF('RFR term structures'!D48&lt;0,'RFR term structures'!D48,'RFR term structures'!D48-Shocks!$D48*ABS('RFR term structures'!D48)),5)</f>
        <v>#VALUE!</v>
      </c>
      <c r="E48" s="54"/>
      <c r="F48" s="22"/>
      <c r="G48" s="55">
        <f ca="1">ROUND(IF('RFR term structures'!B48&lt;0,'RFR term structures'!B48,'RFR term structures'!B48-Shocks!$D48*ABS('RFR term structures'!B48))+VA!G48,5)</f>
        <v>2.1399999999999999E-2</v>
      </c>
      <c r="H48" s="55">
        <f ca="1">ROUND(IF('RFR term structures'!C48&lt;0,'RFR term structures'!C48,'RFR term structures'!C48-Shocks!$D48*ABS('RFR term structures'!C48))+VA!H48,5)</f>
        <v>2.2419999999999999E-2</v>
      </c>
      <c r="I48" s="55" t="e">
        <f ca="1">ROUND(IF('RFR term structures'!D48&lt;0,'RFR term structures'!D48,'RFR term structures'!D48-Shocks!$D48*ABS('RFR term structures'!D48))+VA!I48,5)</f>
        <v>#VALUE!</v>
      </c>
      <c r="J48" s="55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51"/>
      <c r="V48" s="26" t="s">
        <v>63</v>
      </c>
      <c r="W48" s="27">
        <v>38</v>
      </c>
      <c r="X48" s="18"/>
    </row>
    <row r="49" spans="1:24" s="19" customFormat="1" x14ac:dyDescent="0.25">
      <c r="A49" s="18">
        <v>39</v>
      </c>
      <c r="B49" s="54">
        <f ca="1">ROUND(IF('RFR term structures'!B49&lt;0,'RFR term structures'!B49,'RFR term structures'!B49-Shocks!$D49*ABS('RFR term structures'!B49)),5)</f>
        <v>2.07E-2</v>
      </c>
      <c r="C49" s="54">
        <f ca="1">ROUND(IF('RFR term structures'!C49&lt;0,'RFR term structures'!C49,'RFR term structures'!C49-Shocks!$D49*ABS('RFR term structures'!C49)),5)</f>
        <v>2.1899999999999999E-2</v>
      </c>
      <c r="D49" s="54" t="e">
        <f ca="1">ROUND(IF('RFR term structures'!D49&lt;0,'RFR term structures'!D49,'RFR term structures'!D49-Shocks!$D49*ABS('RFR term structures'!D49)),5)</f>
        <v>#VALUE!</v>
      </c>
      <c r="E49" s="54"/>
      <c r="F49" s="22"/>
      <c r="G49" s="55">
        <f ca="1">ROUND(IF('RFR term structures'!B49&lt;0,'RFR term structures'!B49,'RFR term structures'!B49-Shocks!$D49*ABS('RFR term structures'!B49))+VA!G49,5)</f>
        <v>2.163E-2</v>
      </c>
      <c r="H49" s="55">
        <f ca="1">ROUND(IF('RFR term structures'!C49&lt;0,'RFR term structures'!C49,'RFR term structures'!C49-Shocks!$D49*ABS('RFR term structures'!C49))+VA!H49,5)</f>
        <v>2.2630000000000001E-2</v>
      </c>
      <c r="I49" s="55" t="e">
        <f ca="1">ROUND(IF('RFR term structures'!D49&lt;0,'RFR term structures'!D49,'RFR term structures'!D49-Shocks!$D49*ABS('RFR term structures'!D49))+VA!I49,5)</f>
        <v>#VALUE!</v>
      </c>
      <c r="J49" s="55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51"/>
      <c r="V49" s="26" t="s">
        <v>62</v>
      </c>
      <c r="W49" s="27">
        <v>39</v>
      </c>
      <c r="X49" s="18"/>
    </row>
    <row r="50" spans="1:24" s="19" customFormat="1" x14ac:dyDescent="0.25">
      <c r="A50" s="18">
        <v>40</v>
      </c>
      <c r="B50" s="54">
        <f ca="1">ROUND(IF('RFR term structures'!B50&lt;0,'RFR term structures'!B50,'RFR term structures'!B50-Shocks!$D50*ABS('RFR term structures'!B50)),5)</f>
        <v>2.095E-2</v>
      </c>
      <c r="C50" s="54">
        <f ca="1">ROUND(IF('RFR term structures'!C50&lt;0,'RFR term structures'!C50,'RFR term structures'!C50-Shocks!$D50*ABS('RFR term structures'!C50)),5)</f>
        <v>2.2120000000000001E-2</v>
      </c>
      <c r="D50" s="54" t="e">
        <f ca="1">ROUND(IF('RFR term structures'!D50&lt;0,'RFR term structures'!D50,'RFR term structures'!D50-Shocks!$D50*ABS('RFR term structures'!D50)),5)</f>
        <v>#VALUE!</v>
      </c>
      <c r="E50" s="54"/>
      <c r="F50" s="22"/>
      <c r="G50" s="55">
        <f ca="1">ROUND(IF('RFR term structures'!B50&lt;0,'RFR term structures'!B50,'RFR term structures'!B50-Shocks!$D50*ABS('RFR term structures'!B50))+VA!G50,5)</f>
        <v>2.1860000000000001E-2</v>
      </c>
      <c r="H50" s="55">
        <f ca="1">ROUND(IF('RFR term structures'!C50&lt;0,'RFR term structures'!C50,'RFR term structures'!C50-Shocks!$D50*ABS('RFR term structures'!C50))+VA!H50,5)</f>
        <v>2.283E-2</v>
      </c>
      <c r="I50" s="55" t="e">
        <f ca="1">ROUND(IF('RFR term structures'!D50&lt;0,'RFR term structures'!D50,'RFR term structures'!D50-Shocks!$D50*ABS('RFR term structures'!D50))+VA!I50,5)</f>
        <v>#VALUE!</v>
      </c>
      <c r="J50" s="55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51"/>
      <c r="V50" s="26" t="s">
        <v>61</v>
      </c>
      <c r="W50" s="27">
        <v>40</v>
      </c>
      <c r="X50" s="18"/>
    </row>
    <row r="51" spans="1:24" s="19" customFormat="1" x14ac:dyDescent="0.25">
      <c r="A51" s="18">
        <v>41</v>
      </c>
      <c r="B51" s="54">
        <f ca="1">ROUND(IF('RFR term structures'!B51&lt;0,'RFR term structures'!B51,'RFR term structures'!B51-Shocks!$D51*ABS('RFR term structures'!B51)),5)</f>
        <v>2.1180000000000001E-2</v>
      </c>
      <c r="C51" s="54">
        <f ca="1">ROUND(IF('RFR term structures'!C51&lt;0,'RFR term structures'!C51,'RFR term structures'!C51-Shocks!$D51*ABS('RFR term structures'!C51)),5)</f>
        <v>2.2329999999999999E-2</v>
      </c>
      <c r="D51" s="54" t="e">
        <f ca="1">ROUND(IF('RFR term structures'!D51&lt;0,'RFR term structures'!D51,'RFR term structures'!D51-Shocks!$D51*ABS('RFR term structures'!D51)),5)</f>
        <v>#VALUE!</v>
      </c>
      <c r="E51" s="54"/>
      <c r="F51" s="22"/>
      <c r="G51" s="55">
        <f ca="1">ROUND(IF('RFR term structures'!B51&lt;0,'RFR term structures'!B51,'RFR term structures'!B51-Shocks!$D51*ABS('RFR term structures'!B51))+VA!G51,5)</f>
        <v>2.2069999999999999E-2</v>
      </c>
      <c r="H51" s="55">
        <f ca="1">ROUND(IF('RFR term structures'!C51&lt;0,'RFR term structures'!C51,'RFR term structures'!C51-Shocks!$D51*ABS('RFR term structures'!C51))+VA!H51,5)</f>
        <v>2.3019999999999999E-2</v>
      </c>
      <c r="I51" s="55" t="e">
        <f ca="1">ROUND(IF('RFR term structures'!D51&lt;0,'RFR term structures'!D51,'RFR term structures'!D51-Shocks!$D51*ABS('RFR term structures'!D51))+VA!I51,5)</f>
        <v>#VALUE!</v>
      </c>
      <c r="J51" s="55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51"/>
      <c r="V51" s="26" t="s">
        <v>60</v>
      </c>
      <c r="W51" s="27">
        <v>41</v>
      </c>
      <c r="X51" s="18"/>
    </row>
    <row r="52" spans="1:24" s="19" customFormat="1" x14ac:dyDescent="0.25">
      <c r="A52" s="18">
        <v>42</v>
      </c>
      <c r="B52" s="54">
        <f ca="1">ROUND(IF('RFR term structures'!B52&lt;0,'RFR term structures'!B52,'RFR term structures'!B52-Shocks!$D52*ABS('RFR term structures'!B52)),5)</f>
        <v>2.1409999999999998E-2</v>
      </c>
      <c r="C52" s="54">
        <f ca="1">ROUND(IF('RFR term structures'!C52&lt;0,'RFR term structures'!C52,'RFR term structures'!C52-Shocks!$D52*ABS('RFR term structures'!C52)),5)</f>
        <v>2.2530000000000001E-2</v>
      </c>
      <c r="D52" s="54" t="e">
        <f ca="1">ROUND(IF('RFR term structures'!D52&lt;0,'RFR term structures'!D52,'RFR term structures'!D52-Shocks!$D52*ABS('RFR term structures'!D52)),5)</f>
        <v>#VALUE!</v>
      </c>
      <c r="E52" s="54"/>
      <c r="F52" s="22"/>
      <c r="G52" s="55">
        <f ca="1">ROUND(IF('RFR term structures'!B52&lt;0,'RFR term structures'!B52,'RFR term structures'!B52-Shocks!$D52*ABS('RFR term structures'!B52))+VA!G52,5)</f>
        <v>2.2270000000000002E-2</v>
      </c>
      <c r="H52" s="55">
        <f ca="1">ROUND(IF('RFR term structures'!C52&lt;0,'RFR term structures'!C52,'RFR term structures'!C52-Shocks!$D52*ABS('RFR term structures'!C52))+VA!H52,5)</f>
        <v>2.3210000000000001E-2</v>
      </c>
      <c r="I52" s="55" t="e">
        <f ca="1">ROUND(IF('RFR term structures'!D52&lt;0,'RFR term structures'!D52,'RFR term structures'!D52-Shocks!$D52*ABS('RFR term structures'!D52))+VA!I52,5)</f>
        <v>#VALUE!</v>
      </c>
      <c r="J52" s="55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51"/>
      <c r="V52" s="26" t="s">
        <v>59</v>
      </c>
      <c r="W52" s="27">
        <v>42</v>
      </c>
      <c r="X52" s="18"/>
    </row>
    <row r="53" spans="1:24" s="19" customFormat="1" x14ac:dyDescent="0.25">
      <c r="A53" s="18">
        <v>43</v>
      </c>
      <c r="B53" s="54">
        <f ca="1">ROUND(IF('RFR term structures'!B53&lt;0,'RFR term structures'!B53,'RFR term structures'!B53-Shocks!$D53*ABS('RFR term structures'!B53)),5)</f>
        <v>2.163E-2</v>
      </c>
      <c r="C53" s="54">
        <f ca="1">ROUND(IF('RFR term structures'!C53&lt;0,'RFR term structures'!C53,'RFR term structures'!C53-Shocks!$D53*ABS('RFR term structures'!C53)),5)</f>
        <v>2.273E-2</v>
      </c>
      <c r="D53" s="54" t="e">
        <f ca="1">ROUND(IF('RFR term structures'!D53&lt;0,'RFR term structures'!D53,'RFR term structures'!D53-Shocks!$D53*ABS('RFR term structures'!D53)),5)</f>
        <v>#VALUE!</v>
      </c>
      <c r="E53" s="54"/>
      <c r="F53" s="22"/>
      <c r="G53" s="55">
        <f ca="1">ROUND(IF('RFR term structures'!B53&lt;0,'RFR term structures'!B53,'RFR term structures'!B53-Shocks!$D53*ABS('RFR term structures'!B53))+VA!G53,5)</f>
        <v>2.247E-2</v>
      </c>
      <c r="H53" s="55">
        <f ca="1">ROUND(IF('RFR term structures'!C53&lt;0,'RFR term structures'!C53,'RFR term structures'!C53-Shocks!$D53*ABS('RFR term structures'!C53))+VA!H53,5)</f>
        <v>2.3390000000000001E-2</v>
      </c>
      <c r="I53" s="55" t="e">
        <f ca="1">ROUND(IF('RFR term structures'!D53&lt;0,'RFR term structures'!D53,'RFR term structures'!D53-Shocks!$D53*ABS('RFR term structures'!D53))+VA!I53,5)</f>
        <v>#VALUE!</v>
      </c>
      <c r="J53" s="55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51"/>
      <c r="V53" s="26" t="s">
        <v>58</v>
      </c>
      <c r="W53" s="27">
        <v>43</v>
      </c>
      <c r="X53" s="18"/>
    </row>
    <row r="54" spans="1:24" s="19" customFormat="1" x14ac:dyDescent="0.25">
      <c r="A54" s="18">
        <v>44</v>
      </c>
      <c r="B54" s="54">
        <f ca="1">ROUND(IF('RFR term structures'!B54&lt;0,'RFR term structures'!B54,'RFR term structures'!B54-Shocks!$D54*ABS('RFR term structures'!B54)),5)</f>
        <v>2.1850000000000001E-2</v>
      </c>
      <c r="C54" s="54">
        <f ca="1">ROUND(IF('RFR term structures'!C54&lt;0,'RFR term structures'!C54,'RFR term structures'!C54-Shocks!$D54*ABS('RFR term structures'!C54)),5)</f>
        <v>2.2929999999999999E-2</v>
      </c>
      <c r="D54" s="54" t="e">
        <f ca="1">ROUND(IF('RFR term structures'!D54&lt;0,'RFR term structures'!D54,'RFR term structures'!D54-Shocks!$D54*ABS('RFR term structures'!D54)),5)</f>
        <v>#VALUE!</v>
      </c>
      <c r="E54" s="54"/>
      <c r="F54" s="22"/>
      <c r="G54" s="55">
        <f ca="1">ROUND(IF('RFR term structures'!B54&lt;0,'RFR term structures'!B54,'RFR term structures'!B54-Shocks!$D54*ABS('RFR term structures'!B54))+VA!G54,5)</f>
        <v>2.2679999999999999E-2</v>
      </c>
      <c r="H54" s="55">
        <f ca="1">ROUND(IF('RFR term structures'!C54&lt;0,'RFR term structures'!C54,'RFR term structures'!C54-Shocks!$D54*ABS('RFR term structures'!C54))+VA!H54,5)</f>
        <v>2.358E-2</v>
      </c>
      <c r="I54" s="55" t="e">
        <f ca="1">ROUND(IF('RFR term structures'!D54&lt;0,'RFR term structures'!D54,'RFR term structures'!D54-Shocks!$D54*ABS('RFR term structures'!D54))+VA!I54,5)</f>
        <v>#VALUE!</v>
      </c>
      <c r="J54" s="55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51"/>
      <c r="V54" s="26" t="s">
        <v>57</v>
      </c>
      <c r="W54" s="27">
        <v>44</v>
      </c>
      <c r="X54" s="18"/>
    </row>
    <row r="55" spans="1:24" s="19" customFormat="1" x14ac:dyDescent="0.25">
      <c r="A55" s="18">
        <v>45</v>
      </c>
      <c r="B55" s="54">
        <f ca="1">ROUND(IF('RFR term structures'!B55&lt;0,'RFR term structures'!B55,'RFR term structures'!B55-Shocks!$D55*ABS('RFR term structures'!B55)),5)</f>
        <v>2.206E-2</v>
      </c>
      <c r="C55" s="54">
        <f ca="1">ROUND(IF('RFR term structures'!C55&lt;0,'RFR term structures'!C55,'RFR term structures'!C55-Shocks!$D55*ABS('RFR term structures'!C55)),5)</f>
        <v>2.3120000000000002E-2</v>
      </c>
      <c r="D55" s="54" t="e">
        <f ca="1">ROUND(IF('RFR term structures'!D55&lt;0,'RFR term structures'!D55,'RFR term structures'!D55-Shocks!$D55*ABS('RFR term structures'!D55)),5)</f>
        <v>#VALUE!</v>
      </c>
      <c r="E55" s="54"/>
      <c r="F55" s="22"/>
      <c r="G55" s="55">
        <f ca="1">ROUND(IF('RFR term structures'!B55&lt;0,'RFR term structures'!B55,'RFR term structures'!B55-Shocks!$D55*ABS('RFR term structures'!B55))+VA!G55,5)</f>
        <v>2.2870000000000001E-2</v>
      </c>
      <c r="H55" s="55">
        <f ca="1">ROUND(IF('RFR term structures'!C55&lt;0,'RFR term structures'!C55,'RFR term structures'!C55-Shocks!$D55*ABS('RFR term structures'!C55))+VA!H55,5)</f>
        <v>2.375E-2</v>
      </c>
      <c r="I55" s="55" t="e">
        <f ca="1">ROUND(IF('RFR term structures'!D55&lt;0,'RFR term structures'!D55,'RFR term structures'!D55-Shocks!$D55*ABS('RFR term structures'!D55))+VA!I55,5)</f>
        <v>#VALUE!</v>
      </c>
      <c r="J55" s="55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51"/>
      <c r="V55" s="26" t="s">
        <v>56</v>
      </c>
      <c r="W55" s="27">
        <v>45</v>
      </c>
      <c r="X55" s="18"/>
    </row>
    <row r="56" spans="1:24" s="19" customFormat="1" x14ac:dyDescent="0.25">
      <c r="A56" s="18">
        <v>46</v>
      </c>
      <c r="B56" s="54">
        <f ca="1">ROUND(IF('RFR term structures'!B56&lt;0,'RFR term structures'!B56,'RFR term structures'!B56-Shocks!$D56*ABS('RFR term structures'!B56)),5)</f>
        <v>2.2259999999999999E-2</v>
      </c>
      <c r="C56" s="54">
        <f ca="1">ROUND(IF('RFR term structures'!C56&lt;0,'RFR term structures'!C56,'RFR term structures'!C56-Shocks!$D56*ABS('RFR term structures'!C56)),5)</f>
        <v>2.3300000000000001E-2</v>
      </c>
      <c r="D56" s="54" t="e">
        <f ca="1">ROUND(IF('RFR term structures'!D56&lt;0,'RFR term structures'!D56,'RFR term structures'!D56-Shocks!$D56*ABS('RFR term structures'!D56)),5)</f>
        <v>#VALUE!</v>
      </c>
      <c r="E56" s="54"/>
      <c r="F56" s="22"/>
      <c r="G56" s="55">
        <f ca="1">ROUND(IF('RFR term structures'!B56&lt;0,'RFR term structures'!B56,'RFR term structures'!B56-Shocks!$D56*ABS('RFR term structures'!B56))+VA!G56,5)</f>
        <v>2.3050000000000001E-2</v>
      </c>
      <c r="H56" s="55">
        <f ca="1">ROUND(IF('RFR term structures'!C56&lt;0,'RFR term structures'!C56,'RFR term structures'!C56-Shocks!$D56*ABS('RFR term structures'!C56))+VA!H56,5)</f>
        <v>2.392E-2</v>
      </c>
      <c r="I56" s="55" t="e">
        <f ca="1">ROUND(IF('RFR term structures'!D56&lt;0,'RFR term structures'!D56,'RFR term structures'!D56-Shocks!$D56*ABS('RFR term structures'!D56))+VA!I56,5)</f>
        <v>#VALUE!</v>
      </c>
      <c r="J56" s="55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51"/>
      <c r="V56" s="26" t="s">
        <v>55</v>
      </c>
      <c r="W56" s="27">
        <v>46</v>
      </c>
      <c r="X56" s="18"/>
    </row>
    <row r="57" spans="1:24" s="19" customFormat="1" x14ac:dyDescent="0.25">
      <c r="A57" s="18">
        <v>47</v>
      </c>
      <c r="B57" s="54">
        <f ca="1">ROUND(IF('RFR term structures'!B57&lt;0,'RFR term structures'!B57,'RFR term structures'!B57-Shocks!$D57*ABS('RFR term structures'!B57)),5)</f>
        <v>2.2460000000000001E-2</v>
      </c>
      <c r="C57" s="54">
        <f ca="1">ROUND(IF('RFR term structures'!C57&lt;0,'RFR term structures'!C57,'RFR term structures'!C57-Shocks!$D57*ABS('RFR term structures'!C57)),5)</f>
        <v>2.3480000000000001E-2</v>
      </c>
      <c r="D57" s="54" t="e">
        <f ca="1">ROUND(IF('RFR term structures'!D57&lt;0,'RFR term structures'!D57,'RFR term structures'!D57-Shocks!$D57*ABS('RFR term structures'!D57)),5)</f>
        <v>#VALUE!</v>
      </c>
      <c r="E57" s="54"/>
      <c r="F57" s="22"/>
      <c r="G57" s="55">
        <f ca="1">ROUND(IF('RFR term structures'!B57&lt;0,'RFR term structures'!B57,'RFR term structures'!B57-Shocks!$D57*ABS('RFR term structures'!B57))+VA!G57,5)</f>
        <v>2.3230000000000001E-2</v>
      </c>
      <c r="H57" s="55">
        <f ca="1">ROUND(IF('RFR term structures'!C57&lt;0,'RFR term structures'!C57,'RFR term structures'!C57-Shocks!$D57*ABS('RFR term structures'!C57))+VA!H57,5)</f>
        <v>2.4080000000000001E-2</v>
      </c>
      <c r="I57" s="55" t="e">
        <f ca="1">ROUND(IF('RFR term structures'!D57&lt;0,'RFR term structures'!D57,'RFR term structures'!D57-Shocks!$D57*ABS('RFR term structures'!D57))+VA!I57,5)</f>
        <v>#VALUE!</v>
      </c>
      <c r="J57" s="55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51"/>
      <c r="V57" s="26" t="s">
        <v>54</v>
      </c>
      <c r="W57" s="27">
        <v>47</v>
      </c>
      <c r="X57" s="18"/>
    </row>
    <row r="58" spans="1:24" s="19" customFormat="1" x14ac:dyDescent="0.25">
      <c r="A58" s="18">
        <v>48</v>
      </c>
      <c r="B58" s="54">
        <f ca="1">ROUND(IF('RFR term structures'!B58&lt;0,'RFR term structures'!B58,'RFR term structures'!B58-Shocks!$D58*ABS('RFR term structures'!B58)),5)</f>
        <v>2.265E-2</v>
      </c>
      <c r="C58" s="54">
        <f ca="1">ROUND(IF('RFR term structures'!C58&lt;0,'RFR term structures'!C58,'RFR term structures'!C58-Shocks!$D58*ABS('RFR term structures'!C58)),5)</f>
        <v>2.3650000000000001E-2</v>
      </c>
      <c r="D58" s="54" t="e">
        <f ca="1">ROUND(IF('RFR term structures'!D58&lt;0,'RFR term structures'!D58,'RFR term structures'!D58-Shocks!$D58*ABS('RFR term structures'!D58)),5)</f>
        <v>#VALUE!</v>
      </c>
      <c r="E58" s="54"/>
      <c r="F58" s="22"/>
      <c r="G58" s="55">
        <f ca="1">ROUND(IF('RFR term structures'!B58&lt;0,'RFR term structures'!B58,'RFR term structures'!B58-Shocks!$D58*ABS('RFR term structures'!B58))+VA!G58,5)</f>
        <v>2.341E-2</v>
      </c>
      <c r="H58" s="55">
        <f ca="1">ROUND(IF('RFR term structures'!C58&lt;0,'RFR term structures'!C58,'RFR term structures'!C58-Shocks!$D58*ABS('RFR term structures'!C58))+VA!H58,5)</f>
        <v>2.4250000000000001E-2</v>
      </c>
      <c r="I58" s="55" t="e">
        <f ca="1">ROUND(IF('RFR term structures'!D58&lt;0,'RFR term structures'!D58,'RFR term structures'!D58-Shocks!$D58*ABS('RFR term structures'!D58))+VA!I58,5)</f>
        <v>#VALUE!</v>
      </c>
      <c r="J58" s="55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51"/>
      <c r="V58" s="26" t="s">
        <v>53</v>
      </c>
      <c r="W58" s="27">
        <v>48</v>
      </c>
      <c r="X58" s="18"/>
    </row>
    <row r="59" spans="1:24" s="19" customFormat="1" x14ac:dyDescent="0.25">
      <c r="A59" s="18">
        <v>49</v>
      </c>
      <c r="B59" s="54">
        <f ca="1">ROUND(IF('RFR term structures'!B59&lt;0,'RFR term structures'!B59,'RFR term structures'!B59-Shocks!$D59*ABS('RFR term structures'!B59)),5)</f>
        <v>2.2839999999999999E-2</v>
      </c>
      <c r="C59" s="54">
        <f ca="1">ROUND(IF('RFR term structures'!C59&lt;0,'RFR term structures'!C59,'RFR term structures'!C59-Shocks!$D59*ABS('RFR term structures'!C59)),5)</f>
        <v>2.3820000000000001E-2</v>
      </c>
      <c r="D59" s="54" t="e">
        <f ca="1">ROUND(IF('RFR term structures'!D59&lt;0,'RFR term structures'!D59,'RFR term structures'!D59-Shocks!$D59*ABS('RFR term structures'!D59)),5)</f>
        <v>#VALUE!</v>
      </c>
      <c r="E59" s="54"/>
      <c r="F59" s="22"/>
      <c r="G59" s="55">
        <f ca="1">ROUND(IF('RFR term structures'!B59&lt;0,'RFR term structures'!B59,'RFR term structures'!B59-Shocks!$D59*ABS('RFR term structures'!B59))+VA!G59,5)</f>
        <v>2.358E-2</v>
      </c>
      <c r="H59" s="55">
        <f ca="1">ROUND(IF('RFR term structures'!C59&lt;0,'RFR term structures'!C59,'RFR term structures'!C59-Shocks!$D59*ABS('RFR term structures'!C59))+VA!H59,5)</f>
        <v>2.4400000000000002E-2</v>
      </c>
      <c r="I59" s="55" t="e">
        <f ca="1">ROUND(IF('RFR term structures'!D59&lt;0,'RFR term structures'!D59,'RFR term structures'!D59-Shocks!$D59*ABS('RFR term structures'!D59))+VA!I59,5)</f>
        <v>#VALUE!</v>
      </c>
      <c r="J59" s="55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51"/>
      <c r="V59" s="26" t="s">
        <v>52</v>
      </c>
      <c r="W59" s="27">
        <v>49</v>
      </c>
      <c r="X59" s="18"/>
    </row>
    <row r="60" spans="1:24" s="19" customFormat="1" x14ac:dyDescent="0.25">
      <c r="A60" s="18">
        <v>50</v>
      </c>
      <c r="B60" s="54">
        <f ca="1">ROUND(IF('RFR term structures'!B60&lt;0,'RFR term structures'!B60,'RFR term structures'!B60-Shocks!$D60*ABS('RFR term structures'!B60)),5)</f>
        <v>2.3019999999999999E-2</v>
      </c>
      <c r="C60" s="54">
        <f ca="1">ROUND(IF('RFR term structures'!C60&lt;0,'RFR term structures'!C60,'RFR term structures'!C60-Shocks!$D60*ABS('RFR term structures'!C60)),5)</f>
        <v>2.3980000000000001E-2</v>
      </c>
      <c r="D60" s="54" t="e">
        <f ca="1">ROUND(IF('RFR term structures'!D60&lt;0,'RFR term structures'!D60,'RFR term structures'!D60-Shocks!$D60*ABS('RFR term structures'!D60)),5)</f>
        <v>#VALUE!</v>
      </c>
      <c r="E60" s="54"/>
      <c r="F60" s="22"/>
      <c r="G60" s="55">
        <f ca="1">ROUND(IF('RFR term structures'!B60&lt;0,'RFR term structures'!B60,'RFR term structures'!B60-Shocks!$D60*ABS('RFR term structures'!B60))+VA!G60,5)</f>
        <v>2.375E-2</v>
      </c>
      <c r="H60" s="55">
        <f ca="1">ROUND(IF('RFR term structures'!C60&lt;0,'RFR term structures'!C60,'RFR term structures'!C60-Shocks!$D60*ABS('RFR term structures'!C60))+VA!H60,5)</f>
        <v>2.4549999999999999E-2</v>
      </c>
      <c r="I60" s="55" t="e">
        <f ca="1">ROUND(IF('RFR term structures'!D60&lt;0,'RFR term structures'!D60,'RFR term structures'!D60-Shocks!$D60*ABS('RFR term structures'!D60))+VA!I60,5)</f>
        <v>#VALUE!</v>
      </c>
      <c r="J60" s="55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51"/>
      <c r="V60" s="26" t="s">
        <v>51</v>
      </c>
      <c r="W60" s="27">
        <v>50</v>
      </c>
      <c r="X60" s="18"/>
    </row>
    <row r="61" spans="1:24" s="19" customFormat="1" x14ac:dyDescent="0.25">
      <c r="A61" s="18">
        <v>51</v>
      </c>
      <c r="B61" s="54">
        <f ca="1">ROUND(IF('RFR term structures'!B61&lt;0,'RFR term structures'!B61,'RFR term structures'!B61-Shocks!$D61*ABS('RFR term structures'!B61)),5)</f>
        <v>2.3199999999999998E-2</v>
      </c>
      <c r="C61" s="54">
        <f ca="1">ROUND(IF('RFR term structures'!C61&lt;0,'RFR term structures'!C61,'RFR term structures'!C61-Shocks!$D61*ABS('RFR term structures'!C61)),5)</f>
        <v>2.4150000000000001E-2</v>
      </c>
      <c r="D61" s="54" t="e">
        <f ca="1">ROUND(IF('RFR term structures'!D61&lt;0,'RFR term structures'!D61,'RFR term structures'!D61-Shocks!$D61*ABS('RFR term structures'!D61)),5)</f>
        <v>#VALUE!</v>
      </c>
      <c r="E61" s="54"/>
      <c r="F61" s="22"/>
      <c r="G61" s="55">
        <f ca="1">ROUND(IF('RFR term structures'!B61&lt;0,'RFR term structures'!B61,'RFR term structures'!B61-Shocks!$D61*ABS('RFR term structures'!B61))+VA!G61,5)</f>
        <v>2.3910000000000001E-2</v>
      </c>
      <c r="H61" s="55">
        <f ca="1">ROUND(IF('RFR term structures'!C61&lt;0,'RFR term structures'!C61,'RFR term structures'!C61-Shocks!$D61*ABS('RFR term structures'!C61))+VA!H61,5)</f>
        <v>2.4709999999999999E-2</v>
      </c>
      <c r="I61" s="55" t="e">
        <f ca="1">ROUND(IF('RFR term structures'!D61&lt;0,'RFR term structures'!D61,'RFR term structures'!D61-Shocks!$D61*ABS('RFR term structures'!D61))+VA!I61,5)</f>
        <v>#VALUE!</v>
      </c>
      <c r="J61" s="5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51"/>
      <c r="V61" s="26" t="s">
        <v>50</v>
      </c>
      <c r="W61" s="27">
        <v>51</v>
      </c>
      <c r="X61" s="18"/>
    </row>
    <row r="62" spans="1:24" s="19" customFormat="1" x14ac:dyDescent="0.25">
      <c r="A62" s="18">
        <v>52</v>
      </c>
      <c r="B62" s="54">
        <f ca="1">ROUND(IF('RFR term structures'!B62&lt;0,'RFR term structures'!B62,'RFR term structures'!B62-Shocks!$D62*ABS('RFR term structures'!B62)),5)</f>
        <v>2.3369999999999998E-2</v>
      </c>
      <c r="C62" s="54">
        <f ca="1">ROUND(IF('RFR term structures'!C62&lt;0,'RFR term structures'!C62,'RFR term structures'!C62-Shocks!$D62*ABS('RFR term structures'!C62)),5)</f>
        <v>2.4309999999999998E-2</v>
      </c>
      <c r="D62" s="54" t="e">
        <f ca="1">ROUND(IF('RFR term structures'!D62&lt;0,'RFR term structures'!D62,'RFR term structures'!D62-Shocks!$D62*ABS('RFR term structures'!D62)),5)</f>
        <v>#VALUE!</v>
      </c>
      <c r="E62" s="54"/>
      <c r="F62" s="22"/>
      <c r="G62" s="55">
        <f ca="1">ROUND(IF('RFR term structures'!B62&lt;0,'RFR term structures'!B62,'RFR term structures'!B62-Shocks!$D62*ABS('RFR term structures'!B62))+VA!G62,5)</f>
        <v>2.4080000000000001E-2</v>
      </c>
      <c r="H62" s="55">
        <f ca="1">ROUND(IF('RFR term structures'!C62&lt;0,'RFR term structures'!C62,'RFR term structures'!C62-Shocks!$D62*ABS('RFR term structures'!C62))+VA!H62,5)</f>
        <v>2.486E-2</v>
      </c>
      <c r="I62" s="55" t="e">
        <f ca="1">ROUND(IF('RFR term structures'!D62&lt;0,'RFR term structures'!D62,'RFR term structures'!D62-Shocks!$D62*ABS('RFR term structures'!D62))+VA!I62,5)</f>
        <v>#VALUE!</v>
      </c>
      <c r="J62" s="5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51"/>
      <c r="V62" s="26" t="s">
        <v>49</v>
      </c>
      <c r="W62" s="27">
        <v>52</v>
      </c>
      <c r="X62" s="18"/>
    </row>
    <row r="63" spans="1:24" s="19" customFormat="1" x14ac:dyDescent="0.25">
      <c r="A63" s="18">
        <v>53</v>
      </c>
      <c r="B63" s="54">
        <f ca="1">ROUND(IF('RFR term structures'!B63&lt;0,'RFR term structures'!B63,'RFR term structures'!B63-Shocks!$D63*ABS('RFR term structures'!B63)),5)</f>
        <v>2.3539999999999998E-2</v>
      </c>
      <c r="C63" s="54">
        <f ca="1">ROUND(IF('RFR term structures'!C63&lt;0,'RFR term structures'!C63,'RFR term structures'!C63-Shocks!$D63*ABS('RFR term structures'!C63)),5)</f>
        <v>2.4459999999999999E-2</v>
      </c>
      <c r="D63" s="54" t="e">
        <f ca="1">ROUND(IF('RFR term structures'!D63&lt;0,'RFR term structures'!D63,'RFR term structures'!D63-Shocks!$D63*ABS('RFR term structures'!D63)),5)</f>
        <v>#VALUE!</v>
      </c>
      <c r="E63" s="54"/>
      <c r="F63" s="22"/>
      <c r="G63" s="55">
        <f ca="1">ROUND(IF('RFR term structures'!B63&lt;0,'RFR term structures'!B63,'RFR term structures'!B63-Shocks!$D63*ABS('RFR term structures'!B63))+VA!G63,5)</f>
        <v>2.4219999999999998E-2</v>
      </c>
      <c r="H63" s="55">
        <f ca="1">ROUND(IF('RFR term structures'!C63&lt;0,'RFR term structures'!C63,'RFR term structures'!C63-Shocks!$D63*ABS('RFR term structures'!C63))+VA!H63,5)</f>
        <v>2.4989999999999998E-2</v>
      </c>
      <c r="I63" s="55" t="e">
        <f ca="1">ROUND(IF('RFR term structures'!D63&lt;0,'RFR term structures'!D63,'RFR term structures'!D63-Shocks!$D63*ABS('RFR term structures'!D63))+VA!I63,5)</f>
        <v>#VALUE!</v>
      </c>
      <c r="J63" s="5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51"/>
      <c r="V63" s="28" t="s">
        <v>12</v>
      </c>
      <c r="W63" s="29">
        <v>53</v>
      </c>
      <c r="X63" s="18"/>
    </row>
    <row r="64" spans="1:24" s="19" customFormat="1" x14ac:dyDescent="0.25">
      <c r="A64" s="18">
        <v>54</v>
      </c>
      <c r="B64" s="54">
        <f ca="1">ROUND(IF('RFR term structures'!B64&lt;0,'RFR term structures'!B64,'RFR term structures'!B64-Shocks!$D64*ABS('RFR term structures'!B64)),5)</f>
        <v>2.3699999999999999E-2</v>
      </c>
      <c r="C64" s="54">
        <f ca="1">ROUND(IF('RFR term structures'!C64&lt;0,'RFR term structures'!C64,'RFR term structures'!C64-Shocks!$D64*ABS('RFR term structures'!C64)),5)</f>
        <v>2.461E-2</v>
      </c>
      <c r="D64" s="54" t="e">
        <f ca="1">ROUND(IF('RFR term structures'!D64&lt;0,'RFR term structures'!D64,'RFR term structures'!D64-Shocks!$D64*ABS('RFR term structures'!D64)),5)</f>
        <v>#VALUE!</v>
      </c>
      <c r="E64" s="54"/>
      <c r="F64" s="22"/>
      <c r="G64" s="55">
        <f ca="1">ROUND(IF('RFR term structures'!B64&lt;0,'RFR term structures'!B64,'RFR term structures'!B64-Shocks!$D64*ABS('RFR term structures'!B64))+VA!G64,5)</f>
        <v>2.4379999999999999E-2</v>
      </c>
      <c r="H64" s="55">
        <f ca="1">ROUND(IF('RFR term structures'!C64&lt;0,'RFR term structures'!C64,'RFR term structures'!C64-Shocks!$D64*ABS('RFR term structures'!C64))+VA!H64,5)</f>
        <v>2.5139999999999999E-2</v>
      </c>
      <c r="I64" s="55" t="e">
        <f ca="1">ROUND(IF('RFR term structures'!D64&lt;0,'RFR term structures'!D64,'RFR term structures'!D64-Shocks!$D64*ABS('RFR term structures'!D64))+VA!I64,5)</f>
        <v>#VALUE!</v>
      </c>
      <c r="J64" s="5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51"/>
      <c r="V64" s="18"/>
      <c r="W64" s="18"/>
      <c r="X64" s="18"/>
    </row>
    <row r="65" spans="1:24" s="19" customFormat="1" x14ac:dyDescent="0.25">
      <c r="A65" s="18">
        <v>55</v>
      </c>
      <c r="B65" s="54">
        <f ca="1">ROUND(IF('RFR term structures'!B65&lt;0,'RFR term structures'!B65,'RFR term structures'!B65-Shocks!$D65*ABS('RFR term structures'!B65)),5)</f>
        <v>2.3869999999999999E-2</v>
      </c>
      <c r="C65" s="54">
        <f ca="1">ROUND(IF('RFR term structures'!C65&lt;0,'RFR term structures'!C65,'RFR term structures'!C65-Shocks!$D65*ABS('RFR term structures'!C65)),5)</f>
        <v>2.4760000000000001E-2</v>
      </c>
      <c r="D65" s="54" t="e">
        <f ca="1">ROUND(IF('RFR term structures'!D65&lt;0,'RFR term structures'!D65,'RFR term structures'!D65-Shocks!$D65*ABS('RFR term structures'!D65)),5)</f>
        <v>#VALUE!</v>
      </c>
      <c r="E65" s="54"/>
      <c r="F65" s="22"/>
      <c r="G65" s="55">
        <f ca="1">ROUND(IF('RFR term structures'!B65&lt;0,'RFR term structures'!B65,'RFR term structures'!B65-Shocks!$D65*ABS('RFR term structures'!B65))+VA!G65,5)</f>
        <v>2.4539999999999999E-2</v>
      </c>
      <c r="H65" s="55">
        <f ca="1">ROUND(IF('RFR term structures'!C65&lt;0,'RFR term structures'!C65,'RFR term structures'!C65-Shocks!$D65*ABS('RFR term structures'!C65))+VA!H65,5)</f>
        <v>2.528E-2</v>
      </c>
      <c r="I65" s="55" t="e">
        <f ca="1">ROUND(IF('RFR term structures'!D65&lt;0,'RFR term structures'!D65,'RFR term structures'!D65-Shocks!$D65*ABS('RFR term structures'!D65))+VA!I65,5)</f>
        <v>#VALUE!</v>
      </c>
      <c r="J65" s="5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51"/>
      <c r="V65" s="18"/>
      <c r="W65" s="18"/>
      <c r="X65" s="18"/>
    </row>
    <row r="66" spans="1:24" s="19" customFormat="1" x14ac:dyDescent="0.25">
      <c r="A66" s="18">
        <v>56</v>
      </c>
      <c r="B66" s="54">
        <f ca="1">ROUND(IF('RFR term structures'!B66&lt;0,'RFR term structures'!B66,'RFR term structures'!B66-Shocks!$D66*ABS('RFR term structures'!B66)),5)</f>
        <v>2.4029999999999999E-2</v>
      </c>
      <c r="C66" s="54">
        <f ca="1">ROUND(IF('RFR term structures'!C66&lt;0,'RFR term structures'!C66,'RFR term structures'!C66-Shocks!$D66*ABS('RFR term structures'!C66)),5)</f>
        <v>2.4899999999999999E-2</v>
      </c>
      <c r="D66" s="54" t="e">
        <f ca="1">ROUND(IF('RFR term structures'!D66&lt;0,'RFR term structures'!D66,'RFR term structures'!D66-Shocks!$D66*ABS('RFR term structures'!D66)),5)</f>
        <v>#VALUE!</v>
      </c>
      <c r="E66" s="54"/>
      <c r="F66" s="22"/>
      <c r="G66" s="55">
        <f ca="1">ROUND(IF('RFR term structures'!B66&lt;0,'RFR term structures'!B66,'RFR term structures'!B66-Shocks!$D66*ABS('RFR term structures'!B66))+VA!G66,5)</f>
        <v>2.4680000000000001E-2</v>
      </c>
      <c r="H66" s="55">
        <f ca="1">ROUND(IF('RFR term structures'!C66&lt;0,'RFR term structures'!C66,'RFR term structures'!C66-Shocks!$D66*ABS('RFR term structures'!C66))+VA!H66,5)</f>
        <v>2.5409999999999999E-2</v>
      </c>
      <c r="I66" s="55" t="e">
        <f ca="1">ROUND(IF('RFR term structures'!D66&lt;0,'RFR term structures'!D66,'RFR term structures'!D66-Shocks!$D66*ABS('RFR term structures'!D66))+VA!I66,5)</f>
        <v>#VALUE!</v>
      </c>
      <c r="J66" s="55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51"/>
      <c r="V66" s="18"/>
      <c r="W66" s="18"/>
      <c r="X66" s="18"/>
    </row>
    <row r="67" spans="1:24" s="19" customFormat="1" x14ac:dyDescent="0.25">
      <c r="A67" s="18">
        <v>57</v>
      </c>
      <c r="B67" s="54">
        <f ca="1">ROUND(IF('RFR term structures'!B67&lt;0,'RFR term structures'!B67,'RFR term structures'!B67-Shocks!$D67*ABS('RFR term structures'!B67)),5)</f>
        <v>2.418E-2</v>
      </c>
      <c r="C67" s="54">
        <f ca="1">ROUND(IF('RFR term structures'!C67&lt;0,'RFR term structures'!C67,'RFR term structures'!C67-Shocks!$D67*ABS('RFR term structures'!C67)),5)</f>
        <v>2.504E-2</v>
      </c>
      <c r="D67" s="54" t="e">
        <f ca="1">ROUND(IF('RFR term structures'!D67&lt;0,'RFR term structures'!D67,'RFR term structures'!D67-Shocks!$D67*ABS('RFR term structures'!D67)),5)</f>
        <v>#VALUE!</v>
      </c>
      <c r="E67" s="54"/>
      <c r="F67" s="22"/>
      <c r="G67" s="55">
        <f ca="1">ROUND(IF('RFR term structures'!B67&lt;0,'RFR term structures'!B67,'RFR term structures'!B67-Shocks!$D67*ABS('RFR term structures'!B67))+VA!G67,5)</f>
        <v>2.4819999999999998E-2</v>
      </c>
      <c r="H67" s="55">
        <f ca="1">ROUND(IF('RFR term structures'!C67&lt;0,'RFR term structures'!C67,'RFR term structures'!C67-Shocks!$D67*ABS('RFR term structures'!C67))+VA!H67,5)</f>
        <v>2.554E-2</v>
      </c>
      <c r="I67" s="55" t="e">
        <f ca="1">ROUND(IF('RFR term structures'!D67&lt;0,'RFR term structures'!D67,'RFR term structures'!D67-Shocks!$D67*ABS('RFR term structures'!D67))+VA!I67,5)</f>
        <v>#VALUE!</v>
      </c>
      <c r="J67" s="55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51"/>
      <c r="V67" s="18"/>
      <c r="W67" s="18"/>
      <c r="X67" s="18"/>
    </row>
    <row r="68" spans="1:24" s="19" customFormat="1" x14ac:dyDescent="0.25">
      <c r="A68" s="18">
        <v>58</v>
      </c>
      <c r="B68" s="54">
        <f ca="1">ROUND(IF('RFR term structures'!B68&lt;0,'RFR term structures'!B68,'RFR term structures'!B68-Shocks!$D68*ABS('RFR term structures'!B68)),5)</f>
        <v>2.4330000000000001E-2</v>
      </c>
      <c r="C68" s="54">
        <f ca="1">ROUND(IF('RFR term structures'!C68&lt;0,'RFR term structures'!C68,'RFR term structures'!C68-Shocks!$D68*ABS('RFR term structures'!C68)),5)</f>
        <v>2.5180000000000001E-2</v>
      </c>
      <c r="D68" s="54" t="e">
        <f ca="1">ROUND(IF('RFR term structures'!D68&lt;0,'RFR term structures'!D68,'RFR term structures'!D68-Shocks!$D68*ABS('RFR term structures'!D68)),5)</f>
        <v>#VALUE!</v>
      </c>
      <c r="E68" s="54"/>
      <c r="F68" s="22"/>
      <c r="G68" s="55">
        <f ca="1">ROUND(IF('RFR term structures'!B68&lt;0,'RFR term structures'!B68,'RFR term structures'!B68-Shocks!$D68*ABS('RFR term structures'!B68))+VA!G68,5)</f>
        <v>2.496E-2</v>
      </c>
      <c r="H68" s="55">
        <f ca="1">ROUND(IF('RFR term structures'!C68&lt;0,'RFR term structures'!C68,'RFR term structures'!C68-Shocks!$D68*ABS('RFR term structures'!C68))+VA!H68,5)</f>
        <v>2.5669999999999998E-2</v>
      </c>
      <c r="I68" s="55" t="e">
        <f ca="1">ROUND(IF('RFR term structures'!D68&lt;0,'RFR term structures'!D68,'RFR term structures'!D68-Shocks!$D68*ABS('RFR term structures'!D68))+VA!I68,5)</f>
        <v>#VALUE!</v>
      </c>
      <c r="J68" s="55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51"/>
      <c r="V68" s="18"/>
      <c r="W68" s="18"/>
      <c r="X68" s="18"/>
    </row>
    <row r="69" spans="1:24" s="19" customFormat="1" x14ac:dyDescent="0.25">
      <c r="A69" s="18">
        <v>59</v>
      </c>
      <c r="B69" s="54">
        <f ca="1">ROUND(IF('RFR term structures'!B69&lt;0,'RFR term structures'!B69,'RFR term structures'!B69-Shocks!$D69*ABS('RFR term structures'!B69)),5)</f>
        <v>2.4479999999999998E-2</v>
      </c>
      <c r="C69" s="54">
        <f ca="1">ROUND(IF('RFR term structures'!C69&lt;0,'RFR term structures'!C69,'RFR term structures'!C69-Shocks!$D69*ABS('RFR term structures'!C69)),5)</f>
        <v>2.5309999999999999E-2</v>
      </c>
      <c r="D69" s="54" t="e">
        <f ca="1">ROUND(IF('RFR term structures'!D69&lt;0,'RFR term structures'!D69,'RFR term structures'!D69-Shocks!$D69*ABS('RFR term structures'!D69)),5)</f>
        <v>#VALUE!</v>
      </c>
      <c r="E69" s="54"/>
      <c r="F69" s="22"/>
      <c r="G69" s="55">
        <f ca="1">ROUND(IF('RFR term structures'!B69&lt;0,'RFR term structures'!B69,'RFR term structures'!B69-Shocks!$D69*ABS('RFR term structures'!B69))+VA!G69,5)</f>
        <v>2.5100000000000001E-2</v>
      </c>
      <c r="H69" s="55">
        <f ca="1">ROUND(IF('RFR term structures'!C69&lt;0,'RFR term structures'!C69,'RFR term structures'!C69-Shocks!$D69*ABS('RFR term structures'!C69))+VA!H69,5)</f>
        <v>2.579E-2</v>
      </c>
      <c r="I69" s="55" t="e">
        <f ca="1">ROUND(IF('RFR term structures'!D69&lt;0,'RFR term structures'!D69,'RFR term structures'!D69-Shocks!$D69*ABS('RFR term structures'!D69))+VA!I69,5)</f>
        <v>#VALUE!</v>
      </c>
      <c r="J69" s="55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51"/>
      <c r="V69" s="18"/>
      <c r="W69" s="18"/>
      <c r="X69" s="18"/>
    </row>
    <row r="70" spans="1:24" s="19" customFormat="1" x14ac:dyDescent="0.25">
      <c r="A70" s="18">
        <v>60</v>
      </c>
      <c r="B70" s="54">
        <f ca="1">ROUND(IF('RFR term structures'!B70&lt;0,'RFR term structures'!B70,'RFR term structures'!B70-Shocks!$D70*ABS('RFR term structures'!B70)),5)</f>
        <v>2.462E-2</v>
      </c>
      <c r="C70" s="54">
        <f ca="1">ROUND(IF('RFR term structures'!C70&lt;0,'RFR term structures'!C70,'RFR term structures'!C70-Shocks!$D70*ABS('RFR term structures'!C70)),5)</f>
        <v>2.545E-2</v>
      </c>
      <c r="D70" s="54" t="e">
        <f ca="1">ROUND(IF('RFR term structures'!D70&lt;0,'RFR term structures'!D70,'RFR term structures'!D70-Shocks!$D70*ABS('RFR term structures'!D70)),5)</f>
        <v>#VALUE!</v>
      </c>
      <c r="E70" s="54"/>
      <c r="F70" s="22"/>
      <c r="G70" s="55">
        <f ca="1">ROUND(IF('RFR term structures'!B70&lt;0,'RFR term structures'!B70,'RFR term structures'!B70-Shocks!$D70*ABS('RFR term structures'!B70))+VA!G70,5)</f>
        <v>2.5229999999999999E-2</v>
      </c>
      <c r="H70" s="55">
        <f ca="1">ROUND(IF('RFR term structures'!C70&lt;0,'RFR term structures'!C70,'RFR term structures'!C70-Shocks!$D70*ABS('RFR term structures'!C70))+VA!H70,5)</f>
        <v>2.5919999999999999E-2</v>
      </c>
      <c r="I70" s="55" t="e">
        <f ca="1">ROUND(IF('RFR term structures'!D70&lt;0,'RFR term structures'!D70,'RFR term structures'!D70-Shocks!$D70*ABS('RFR term structures'!D70))+VA!I70,5)</f>
        <v>#VALUE!</v>
      </c>
      <c r="J70" s="55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51"/>
      <c r="V70" s="18"/>
      <c r="W70" s="18"/>
      <c r="X70" s="18"/>
    </row>
    <row r="71" spans="1:24" s="19" customFormat="1" x14ac:dyDescent="0.25">
      <c r="A71" s="18">
        <v>61</v>
      </c>
      <c r="B71" s="54">
        <f ca="1">ROUND(IF('RFR term structures'!B71&lt;0,'RFR term structures'!B71,'RFR term structures'!B71-Shocks!$D71*ABS('RFR term structures'!B71)),5)</f>
        <v>2.477E-2</v>
      </c>
      <c r="C71" s="54">
        <f ca="1">ROUND(IF('RFR term structures'!C71&lt;0,'RFR term structures'!C71,'RFR term structures'!C71-Shocks!$D71*ABS('RFR term structures'!C71)),5)</f>
        <v>2.5569999999999999E-2</v>
      </c>
      <c r="D71" s="54" t="e">
        <f ca="1">ROUND(IF('RFR term structures'!D71&lt;0,'RFR term structures'!D71,'RFR term structures'!D71-Shocks!$D71*ABS('RFR term structures'!D71)),5)</f>
        <v>#VALUE!</v>
      </c>
      <c r="E71" s="54"/>
      <c r="F71" s="22"/>
      <c r="G71" s="55">
        <f ca="1">ROUND(IF('RFR term structures'!B71&lt;0,'RFR term structures'!B71,'RFR term structures'!B71-Shocks!$D71*ABS('RFR term structures'!B71))+VA!G71,5)</f>
        <v>2.537E-2</v>
      </c>
      <c r="H71" s="55">
        <f ca="1">ROUND(IF('RFR term structures'!C71&lt;0,'RFR term structures'!C71,'RFR term structures'!C71-Shocks!$D71*ABS('RFR term structures'!C71))+VA!H71,5)</f>
        <v>2.6040000000000001E-2</v>
      </c>
      <c r="I71" s="55" t="e">
        <f ca="1">ROUND(IF('RFR term structures'!D71&lt;0,'RFR term structures'!D71,'RFR term structures'!D71-Shocks!$D71*ABS('RFR term structures'!D71))+VA!I71,5)</f>
        <v>#VALUE!</v>
      </c>
      <c r="J71" s="55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51"/>
      <c r="V71" s="18"/>
      <c r="W71" s="18"/>
      <c r="X71" s="18"/>
    </row>
    <row r="72" spans="1:24" s="19" customFormat="1" x14ac:dyDescent="0.25">
      <c r="A72" s="18">
        <v>62</v>
      </c>
      <c r="B72" s="54">
        <f ca="1">ROUND(IF('RFR term structures'!B72&lt;0,'RFR term structures'!B72,'RFR term structures'!B72-Shocks!$D72*ABS('RFR term structures'!B72)),5)</f>
        <v>2.4910000000000002E-2</v>
      </c>
      <c r="C72" s="54">
        <f ca="1">ROUND(IF('RFR term structures'!C72&lt;0,'RFR term structures'!C72,'RFR term structures'!C72-Shocks!$D72*ABS('RFR term structures'!C72)),5)</f>
        <v>2.5700000000000001E-2</v>
      </c>
      <c r="D72" s="54" t="e">
        <f ca="1">ROUND(IF('RFR term structures'!D72&lt;0,'RFR term structures'!D72,'RFR term structures'!D72-Shocks!$D72*ABS('RFR term structures'!D72)),5)</f>
        <v>#VALUE!</v>
      </c>
      <c r="E72" s="54"/>
      <c r="F72" s="22"/>
      <c r="G72" s="55">
        <f ca="1">ROUND(IF('RFR term structures'!B72&lt;0,'RFR term structures'!B72,'RFR term structures'!B72-Shocks!$D72*ABS('RFR term structures'!B72))+VA!G72,5)</f>
        <v>2.5499999999999998E-2</v>
      </c>
      <c r="H72" s="55">
        <f ca="1">ROUND(IF('RFR term structures'!C72&lt;0,'RFR term structures'!C72,'RFR term structures'!C72-Shocks!$D72*ABS('RFR term structures'!C72))+VA!H72,5)</f>
        <v>2.6159999999999999E-2</v>
      </c>
      <c r="I72" s="55" t="e">
        <f ca="1">ROUND(IF('RFR term structures'!D72&lt;0,'RFR term structures'!D72,'RFR term structures'!D72-Shocks!$D72*ABS('RFR term structures'!D72))+VA!I72,5)</f>
        <v>#VALUE!</v>
      </c>
      <c r="J72" s="55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51"/>
      <c r="V72" s="18"/>
      <c r="W72" s="18"/>
      <c r="X72" s="18"/>
    </row>
    <row r="73" spans="1:24" s="19" customFormat="1" x14ac:dyDescent="0.25">
      <c r="A73" s="18">
        <v>63</v>
      </c>
      <c r="B73" s="54">
        <f ca="1">ROUND(IF('RFR term structures'!B73&lt;0,'RFR term structures'!B73,'RFR term structures'!B73-Shocks!$D73*ABS('RFR term structures'!B73)),5)</f>
        <v>2.504E-2</v>
      </c>
      <c r="C73" s="54">
        <f ca="1">ROUND(IF('RFR term structures'!C73&lt;0,'RFR term structures'!C73,'RFR term structures'!C73-Shocks!$D73*ABS('RFR term structures'!C73)),5)</f>
        <v>2.5829999999999999E-2</v>
      </c>
      <c r="D73" s="54" t="e">
        <f ca="1">ROUND(IF('RFR term structures'!D73&lt;0,'RFR term structures'!D73,'RFR term structures'!D73-Shocks!$D73*ABS('RFR term structures'!D73)),5)</f>
        <v>#VALUE!</v>
      </c>
      <c r="E73" s="54"/>
      <c r="F73" s="22"/>
      <c r="G73" s="55">
        <f ca="1">ROUND(IF('RFR term structures'!B73&lt;0,'RFR term structures'!B73,'RFR term structures'!B73-Shocks!$D73*ABS('RFR term structures'!B73))+VA!G73,5)</f>
        <v>2.562E-2</v>
      </c>
      <c r="H73" s="55">
        <f ca="1">ROUND(IF('RFR term structures'!C73&lt;0,'RFR term structures'!C73,'RFR term structures'!C73-Shocks!$D73*ABS('RFR term structures'!C73))+VA!H73,5)</f>
        <v>2.6280000000000001E-2</v>
      </c>
      <c r="I73" s="55" t="e">
        <f ca="1">ROUND(IF('RFR term structures'!D73&lt;0,'RFR term structures'!D73,'RFR term structures'!D73-Shocks!$D73*ABS('RFR term structures'!D73))+VA!I73,5)</f>
        <v>#VALUE!</v>
      </c>
      <c r="J73" s="55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51"/>
      <c r="V73" s="18"/>
      <c r="W73" s="18"/>
      <c r="X73" s="18"/>
    </row>
    <row r="74" spans="1:24" s="19" customFormat="1" x14ac:dyDescent="0.25">
      <c r="A74" s="18">
        <v>64</v>
      </c>
      <c r="B74" s="54">
        <f ca="1">ROUND(IF('RFR term structures'!B74&lt;0,'RFR term structures'!B74,'RFR term structures'!B74-Shocks!$D74*ABS('RFR term structures'!B74)),5)</f>
        <v>2.5170000000000001E-2</v>
      </c>
      <c r="C74" s="54">
        <f ca="1">ROUND(IF('RFR term structures'!C74&lt;0,'RFR term structures'!C74,'RFR term structures'!C74-Shocks!$D74*ABS('RFR term structures'!C74)),5)</f>
        <v>2.5950000000000001E-2</v>
      </c>
      <c r="D74" s="54" t="e">
        <f ca="1">ROUND(IF('RFR term structures'!D74&lt;0,'RFR term structures'!D74,'RFR term structures'!D74-Shocks!$D74*ABS('RFR term structures'!D74)),5)</f>
        <v>#VALUE!</v>
      </c>
      <c r="E74" s="54"/>
      <c r="F74" s="22"/>
      <c r="G74" s="55">
        <f ca="1">ROUND(IF('RFR term structures'!B74&lt;0,'RFR term structures'!B74,'RFR term structures'!B74-Shocks!$D74*ABS('RFR term structures'!B74))+VA!G74,5)</f>
        <v>2.5739999999999999E-2</v>
      </c>
      <c r="H74" s="55">
        <f ca="1">ROUND(IF('RFR term structures'!C74&lt;0,'RFR term structures'!C74,'RFR term structures'!C74-Shocks!$D74*ABS('RFR term structures'!C74))+VA!H74,5)</f>
        <v>2.64E-2</v>
      </c>
      <c r="I74" s="55" t="e">
        <f ca="1">ROUND(IF('RFR term structures'!D74&lt;0,'RFR term structures'!D74,'RFR term structures'!D74-Shocks!$D74*ABS('RFR term structures'!D74))+VA!I74,5)</f>
        <v>#VALUE!</v>
      </c>
      <c r="J74" s="55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51"/>
      <c r="V74" s="18"/>
      <c r="W74" s="18"/>
      <c r="X74" s="18"/>
    </row>
    <row r="75" spans="1:24" s="19" customFormat="1" x14ac:dyDescent="0.25">
      <c r="A75" s="18">
        <v>65</v>
      </c>
      <c r="B75" s="54">
        <f ca="1">ROUND(IF('RFR term structures'!B75&lt;0,'RFR term structures'!B75,'RFR term structures'!B75-Shocks!$D75*ABS('RFR term structures'!B75)),5)</f>
        <v>2.5309999999999999E-2</v>
      </c>
      <c r="C75" s="54">
        <f ca="1">ROUND(IF('RFR term structures'!C75&lt;0,'RFR term structures'!C75,'RFR term structures'!C75-Shocks!$D75*ABS('RFR term structures'!C75)),5)</f>
        <v>2.6069999999999999E-2</v>
      </c>
      <c r="D75" s="54" t="e">
        <f ca="1">ROUND(IF('RFR term structures'!D75&lt;0,'RFR term structures'!D75,'RFR term structures'!D75-Shocks!$D75*ABS('RFR term structures'!D75)),5)</f>
        <v>#VALUE!</v>
      </c>
      <c r="E75" s="54"/>
      <c r="F75" s="22"/>
      <c r="G75" s="55">
        <f ca="1">ROUND(IF('RFR term structures'!B75&lt;0,'RFR term structures'!B75,'RFR term structures'!B75-Shocks!$D75*ABS('RFR term structures'!B75))+VA!G75,5)</f>
        <v>2.5870000000000001E-2</v>
      </c>
      <c r="H75" s="55">
        <f ca="1">ROUND(IF('RFR term structures'!C75&lt;0,'RFR term structures'!C75,'RFR term structures'!C75-Shocks!$D75*ABS('RFR term structures'!C75))+VA!H75,5)</f>
        <v>2.6509999999999999E-2</v>
      </c>
      <c r="I75" s="55" t="e">
        <f ca="1">ROUND(IF('RFR term structures'!D75&lt;0,'RFR term structures'!D75,'RFR term structures'!D75-Shocks!$D75*ABS('RFR term structures'!D75))+VA!I75,5)</f>
        <v>#VALUE!</v>
      </c>
      <c r="J75" s="55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51"/>
      <c r="V75" s="18"/>
      <c r="W75" s="18"/>
      <c r="X75" s="18"/>
    </row>
    <row r="76" spans="1:24" s="19" customFormat="1" x14ac:dyDescent="0.25">
      <c r="A76" s="18">
        <v>66</v>
      </c>
      <c r="B76" s="54">
        <f ca="1">ROUND(IF('RFR term structures'!B76&lt;0,'RFR term structures'!B76,'RFR term structures'!B76-Shocks!$D76*ABS('RFR term structures'!B76)),5)</f>
        <v>2.5440000000000001E-2</v>
      </c>
      <c r="C76" s="54">
        <f ca="1">ROUND(IF('RFR term structures'!C76&lt;0,'RFR term structures'!C76,'RFR term structures'!C76-Shocks!$D76*ABS('RFR term structures'!C76)),5)</f>
        <v>2.6190000000000001E-2</v>
      </c>
      <c r="D76" s="54" t="e">
        <f ca="1">ROUND(IF('RFR term structures'!D76&lt;0,'RFR term structures'!D76,'RFR term structures'!D76-Shocks!$D76*ABS('RFR term structures'!D76)),5)</f>
        <v>#VALUE!</v>
      </c>
      <c r="E76" s="54"/>
      <c r="F76" s="22"/>
      <c r="G76" s="55">
        <f ca="1">ROUND(IF('RFR term structures'!B76&lt;0,'RFR term structures'!B76,'RFR term structures'!B76-Shocks!$D76*ABS('RFR term structures'!B76))+VA!G76,5)</f>
        <v>2.5989999999999999E-2</v>
      </c>
      <c r="H76" s="55">
        <f ca="1">ROUND(IF('RFR term structures'!C76&lt;0,'RFR term structures'!C76,'RFR term structures'!C76-Shocks!$D76*ABS('RFR term structures'!C76))+VA!H76,5)</f>
        <v>2.6630000000000001E-2</v>
      </c>
      <c r="I76" s="55" t="e">
        <f ca="1">ROUND(IF('RFR term structures'!D76&lt;0,'RFR term structures'!D76,'RFR term structures'!D76-Shocks!$D76*ABS('RFR term structures'!D76))+VA!I76,5)</f>
        <v>#VALUE!</v>
      </c>
      <c r="J76" s="55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51"/>
      <c r="V76" s="18"/>
      <c r="W76" s="18"/>
      <c r="X76" s="18"/>
    </row>
    <row r="77" spans="1:24" s="19" customFormat="1" x14ac:dyDescent="0.25">
      <c r="A77" s="18">
        <v>67</v>
      </c>
      <c r="B77" s="54">
        <f ca="1">ROUND(IF('RFR term structures'!B77&lt;0,'RFR term structures'!B77,'RFR term structures'!B77-Shocks!$D77*ABS('RFR term structures'!B77)),5)</f>
        <v>2.5559999999999999E-2</v>
      </c>
      <c r="C77" s="54">
        <f ca="1">ROUND(IF('RFR term structures'!C77&lt;0,'RFR term structures'!C77,'RFR term structures'!C77-Shocks!$D77*ABS('RFR term structures'!C77)),5)</f>
        <v>2.631E-2</v>
      </c>
      <c r="D77" s="54" t="e">
        <f ca="1">ROUND(IF('RFR term structures'!D77&lt;0,'RFR term structures'!D77,'RFR term structures'!D77-Shocks!$D77*ABS('RFR term structures'!D77)),5)</f>
        <v>#VALUE!</v>
      </c>
      <c r="E77" s="54"/>
      <c r="F77" s="22"/>
      <c r="G77" s="55">
        <f ca="1">ROUND(IF('RFR term structures'!B77&lt;0,'RFR term structures'!B77,'RFR term structures'!B77-Shocks!$D77*ABS('RFR term structures'!B77))+VA!G77,5)</f>
        <v>2.6110000000000001E-2</v>
      </c>
      <c r="H77" s="55">
        <f ca="1">ROUND(IF('RFR term structures'!C77&lt;0,'RFR term structures'!C77,'RFR term structures'!C77-Shocks!$D77*ABS('RFR term structures'!C77))+VA!H77,5)</f>
        <v>2.673E-2</v>
      </c>
      <c r="I77" s="55" t="e">
        <f ca="1">ROUND(IF('RFR term structures'!D77&lt;0,'RFR term structures'!D77,'RFR term structures'!D77-Shocks!$D77*ABS('RFR term structures'!D77))+VA!I77,5)</f>
        <v>#VALUE!</v>
      </c>
      <c r="J77" s="55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51"/>
      <c r="V77" s="18"/>
      <c r="W77" s="18"/>
      <c r="X77" s="18"/>
    </row>
    <row r="78" spans="1:24" s="19" customFormat="1" x14ac:dyDescent="0.25">
      <c r="A78" s="18">
        <v>68</v>
      </c>
      <c r="B78" s="54">
        <f ca="1">ROUND(IF('RFR term structures'!B78&lt;0,'RFR term structures'!B78,'RFR term structures'!B78-Shocks!$D78*ABS('RFR term structures'!B78)),5)</f>
        <v>2.5690000000000001E-2</v>
      </c>
      <c r="C78" s="54">
        <f ca="1">ROUND(IF('RFR term structures'!C78&lt;0,'RFR term structures'!C78,'RFR term structures'!C78-Shocks!$D78*ABS('RFR term structures'!C78)),5)</f>
        <v>2.6419999999999999E-2</v>
      </c>
      <c r="D78" s="54" t="e">
        <f ca="1">ROUND(IF('RFR term structures'!D78&lt;0,'RFR term structures'!D78,'RFR term structures'!D78-Shocks!$D78*ABS('RFR term structures'!D78)),5)</f>
        <v>#VALUE!</v>
      </c>
      <c r="E78" s="54"/>
      <c r="F78" s="22"/>
      <c r="G78" s="55">
        <f ca="1">ROUND(IF('RFR term structures'!B78&lt;0,'RFR term structures'!B78,'RFR term structures'!B78-Shocks!$D78*ABS('RFR term structures'!B78))+VA!G78,5)</f>
        <v>2.622E-2</v>
      </c>
      <c r="H78" s="55">
        <f ca="1">ROUND(IF('RFR term structures'!C78&lt;0,'RFR term structures'!C78,'RFR term structures'!C78-Shocks!$D78*ABS('RFR term structures'!C78))+VA!H78,5)</f>
        <v>2.6839999999999999E-2</v>
      </c>
      <c r="I78" s="55" t="e">
        <f ca="1">ROUND(IF('RFR term structures'!D78&lt;0,'RFR term structures'!D78,'RFR term structures'!D78-Shocks!$D78*ABS('RFR term structures'!D78))+VA!I78,5)</f>
        <v>#VALUE!</v>
      </c>
      <c r="J78" s="55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51"/>
      <c r="V78" s="18"/>
      <c r="W78" s="18"/>
      <c r="X78" s="18"/>
    </row>
    <row r="79" spans="1:24" s="19" customFormat="1" x14ac:dyDescent="0.25">
      <c r="A79" s="18">
        <v>69</v>
      </c>
      <c r="B79" s="54">
        <f ca="1">ROUND(IF('RFR term structures'!B79&lt;0,'RFR term structures'!B79,'RFR term structures'!B79-Shocks!$D79*ABS('RFR term structures'!B79)),5)</f>
        <v>2.581E-2</v>
      </c>
      <c r="C79" s="54">
        <f ca="1">ROUND(IF('RFR term structures'!C79&lt;0,'RFR term structures'!C79,'RFR term structures'!C79-Shocks!$D79*ABS('RFR term structures'!C79)),5)</f>
        <v>2.6540000000000001E-2</v>
      </c>
      <c r="D79" s="54" t="e">
        <f ca="1">ROUND(IF('RFR term structures'!D79&lt;0,'RFR term structures'!D79,'RFR term structures'!D79-Shocks!$D79*ABS('RFR term structures'!D79)),5)</f>
        <v>#VALUE!</v>
      </c>
      <c r="E79" s="54"/>
      <c r="F79" s="22"/>
      <c r="G79" s="55">
        <f ca="1">ROUND(IF('RFR term structures'!B79&lt;0,'RFR term structures'!B79,'RFR term structures'!B79-Shocks!$D79*ABS('RFR term structures'!B79))+VA!G79,5)</f>
        <v>2.6339999999999999E-2</v>
      </c>
      <c r="H79" s="55">
        <f ca="1">ROUND(IF('RFR term structures'!C79&lt;0,'RFR term structures'!C79,'RFR term structures'!C79-Shocks!$D79*ABS('RFR term structures'!C79))+VA!H79,5)</f>
        <v>2.6950000000000002E-2</v>
      </c>
      <c r="I79" s="55" t="e">
        <f ca="1">ROUND(IF('RFR term structures'!D79&lt;0,'RFR term structures'!D79,'RFR term structures'!D79-Shocks!$D79*ABS('RFR term structures'!D79))+VA!I79,5)</f>
        <v>#VALUE!</v>
      </c>
      <c r="J79" s="55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51"/>
      <c r="V79" s="18"/>
      <c r="W79" s="18"/>
      <c r="X79" s="18"/>
    </row>
    <row r="80" spans="1:24" s="19" customFormat="1" x14ac:dyDescent="0.25">
      <c r="A80" s="18">
        <v>70</v>
      </c>
      <c r="B80" s="54">
        <f ca="1">ROUND(IF('RFR term structures'!B80&lt;0,'RFR term structures'!B80,'RFR term structures'!B80-Shocks!$D80*ABS('RFR term structures'!B80)),5)</f>
        <v>2.5930000000000002E-2</v>
      </c>
      <c r="C80" s="54">
        <f ca="1">ROUND(IF('RFR term structures'!C80&lt;0,'RFR term structures'!C80,'RFR term structures'!C80-Shocks!$D80*ABS('RFR term structures'!C80)),5)</f>
        <v>2.665E-2</v>
      </c>
      <c r="D80" s="54" t="e">
        <f ca="1">ROUND(IF('RFR term structures'!D80&lt;0,'RFR term structures'!D80,'RFR term structures'!D80-Shocks!$D80*ABS('RFR term structures'!D80)),5)</f>
        <v>#VALUE!</v>
      </c>
      <c r="E80" s="54"/>
      <c r="F80" s="22"/>
      <c r="G80" s="55">
        <f ca="1">ROUND(IF('RFR term structures'!B80&lt;0,'RFR term structures'!B80,'RFR term structures'!B80-Shocks!$D80*ABS('RFR term structures'!B80))+VA!G80,5)</f>
        <v>2.6450000000000001E-2</v>
      </c>
      <c r="H80" s="55">
        <f ca="1">ROUND(IF('RFR term structures'!C80&lt;0,'RFR term structures'!C80,'RFR term structures'!C80-Shocks!$D80*ABS('RFR term structures'!C80))+VA!H80,5)</f>
        <v>2.7060000000000001E-2</v>
      </c>
      <c r="I80" s="55" t="e">
        <f ca="1">ROUND(IF('RFR term structures'!D80&lt;0,'RFR term structures'!D80,'RFR term structures'!D80-Shocks!$D80*ABS('RFR term structures'!D80))+VA!I80,5)</f>
        <v>#VALUE!</v>
      </c>
      <c r="J80" s="55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51"/>
      <c r="V80" s="18"/>
      <c r="W80" s="18"/>
      <c r="X80" s="18"/>
    </row>
    <row r="81" spans="1:24" s="19" customFormat="1" x14ac:dyDescent="0.25">
      <c r="A81" s="18">
        <v>71</v>
      </c>
      <c r="B81" s="54">
        <f ca="1">ROUND(IF('RFR term structures'!B81&lt;0,'RFR term structures'!B81,'RFR term structures'!B81-Shocks!$D81*ABS('RFR term structures'!B81)),5)</f>
        <v>2.605E-2</v>
      </c>
      <c r="C81" s="54">
        <f ca="1">ROUND(IF('RFR term structures'!C81&lt;0,'RFR term structures'!C81,'RFR term structures'!C81-Shocks!$D81*ABS('RFR term structures'!C81)),5)</f>
        <v>2.6759999999999999E-2</v>
      </c>
      <c r="D81" s="54" t="e">
        <f ca="1">ROUND(IF('RFR term structures'!D81&lt;0,'RFR term structures'!D81,'RFR term structures'!D81-Shocks!$D81*ABS('RFR term structures'!D81)),5)</f>
        <v>#VALUE!</v>
      </c>
      <c r="E81" s="54"/>
      <c r="F81" s="22"/>
      <c r="G81" s="55">
        <f ca="1">ROUND(IF('RFR term structures'!B81&lt;0,'RFR term structures'!B81,'RFR term structures'!B81-Shocks!$D81*ABS('RFR term structures'!B81))+VA!G81,5)</f>
        <v>2.656E-2</v>
      </c>
      <c r="H81" s="55">
        <f ca="1">ROUND(IF('RFR term structures'!C81&lt;0,'RFR term structures'!C81,'RFR term structures'!C81-Shocks!$D81*ABS('RFR term structures'!C81))+VA!H81,5)</f>
        <v>2.716E-2</v>
      </c>
      <c r="I81" s="55" t="e">
        <f ca="1">ROUND(IF('RFR term structures'!D81&lt;0,'RFR term structures'!D81,'RFR term structures'!D81-Shocks!$D81*ABS('RFR term structures'!D81))+VA!I81,5)</f>
        <v>#VALUE!</v>
      </c>
      <c r="J81" s="55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51"/>
      <c r="V81" s="18"/>
      <c r="W81" s="18"/>
      <c r="X81" s="18"/>
    </row>
    <row r="82" spans="1:24" s="19" customFormat="1" x14ac:dyDescent="0.25">
      <c r="A82" s="18">
        <v>72</v>
      </c>
      <c r="B82" s="54">
        <f ca="1">ROUND(IF('RFR term structures'!B82&lt;0,'RFR term structures'!B82,'RFR term structures'!B82-Shocks!$D82*ABS('RFR term structures'!B82)),5)</f>
        <v>2.6159999999999999E-2</v>
      </c>
      <c r="C82" s="54">
        <f ca="1">ROUND(IF('RFR term structures'!C82&lt;0,'RFR term structures'!C82,'RFR term structures'!C82-Shocks!$D82*ABS('RFR term structures'!C82)),5)</f>
        <v>2.6859999999999998E-2</v>
      </c>
      <c r="D82" s="54" t="e">
        <f ca="1">ROUND(IF('RFR term structures'!D82&lt;0,'RFR term structures'!D82,'RFR term structures'!D82-Shocks!$D82*ABS('RFR term structures'!D82)),5)</f>
        <v>#VALUE!</v>
      </c>
      <c r="E82" s="54"/>
      <c r="F82" s="22"/>
      <c r="G82" s="55">
        <f ca="1">ROUND(IF('RFR term structures'!B82&lt;0,'RFR term structures'!B82,'RFR term structures'!B82-Shocks!$D82*ABS('RFR term structures'!B82))+VA!G82,5)</f>
        <v>2.6669999999999999E-2</v>
      </c>
      <c r="H82" s="55">
        <f ca="1">ROUND(IF('RFR term structures'!C82&lt;0,'RFR term structures'!C82,'RFR term structures'!C82-Shocks!$D82*ABS('RFR term structures'!C82))+VA!H82,5)</f>
        <v>2.726E-2</v>
      </c>
      <c r="I82" s="55" t="e">
        <f ca="1">ROUND(IF('RFR term structures'!D82&lt;0,'RFR term structures'!D82,'RFR term structures'!D82-Shocks!$D82*ABS('RFR term structures'!D82))+VA!I82,5)</f>
        <v>#VALUE!</v>
      </c>
      <c r="J82" s="55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51"/>
      <c r="V82" s="18"/>
      <c r="W82" s="18"/>
      <c r="X82" s="18"/>
    </row>
    <row r="83" spans="1:24" s="19" customFormat="1" x14ac:dyDescent="0.25">
      <c r="A83" s="18">
        <v>73</v>
      </c>
      <c r="B83" s="54">
        <f ca="1">ROUND(IF('RFR term structures'!B83&lt;0,'RFR term structures'!B83,'RFR term structures'!B83-Shocks!$D83*ABS('RFR term structures'!B83)),5)</f>
        <v>2.6290000000000001E-2</v>
      </c>
      <c r="C83" s="54">
        <f ca="1">ROUND(IF('RFR term structures'!C83&lt;0,'RFR term structures'!C83,'RFR term structures'!C83-Shocks!$D83*ABS('RFR term structures'!C83)),5)</f>
        <v>2.6970000000000001E-2</v>
      </c>
      <c r="D83" s="54" t="e">
        <f ca="1">ROUND(IF('RFR term structures'!D83&lt;0,'RFR term structures'!D83,'RFR term structures'!D83-Shocks!$D83*ABS('RFR term structures'!D83)),5)</f>
        <v>#VALUE!</v>
      </c>
      <c r="E83" s="54"/>
      <c r="F83" s="22"/>
      <c r="G83" s="55">
        <f ca="1">ROUND(IF('RFR term structures'!B83&lt;0,'RFR term structures'!B83,'RFR term structures'!B83-Shocks!$D83*ABS('RFR term structures'!B83))+VA!G83,5)</f>
        <v>2.6790000000000001E-2</v>
      </c>
      <c r="H83" s="55">
        <f ca="1">ROUND(IF('RFR term structures'!C83&lt;0,'RFR term structures'!C83,'RFR term structures'!C83-Shocks!$D83*ABS('RFR term structures'!C83))+VA!H83,5)</f>
        <v>2.7369999999999998E-2</v>
      </c>
      <c r="I83" s="55" t="e">
        <f ca="1">ROUND(IF('RFR term structures'!D83&lt;0,'RFR term structures'!D83,'RFR term structures'!D83-Shocks!$D83*ABS('RFR term structures'!D83))+VA!I83,5)</f>
        <v>#VALUE!</v>
      </c>
      <c r="J83" s="55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51"/>
      <c r="V83" s="18"/>
      <c r="W83" s="18"/>
      <c r="X83" s="18"/>
    </row>
    <row r="84" spans="1:24" s="19" customFormat="1" x14ac:dyDescent="0.25">
      <c r="A84" s="18">
        <v>74</v>
      </c>
      <c r="B84" s="54">
        <f ca="1">ROUND(IF('RFR term structures'!B84&lt;0,'RFR term structures'!B84,'RFR term structures'!B84-Shocks!$D84*ABS('RFR term structures'!B84)),5)</f>
        <v>2.64E-2</v>
      </c>
      <c r="C84" s="54">
        <f ca="1">ROUND(IF('RFR term structures'!C84&lt;0,'RFR term structures'!C84,'RFR term structures'!C84-Shocks!$D84*ABS('RFR term structures'!C84)),5)</f>
        <v>2.708E-2</v>
      </c>
      <c r="D84" s="54" t="e">
        <f ca="1">ROUND(IF('RFR term structures'!D84&lt;0,'RFR term structures'!D84,'RFR term structures'!D84-Shocks!$D84*ABS('RFR term structures'!D84)),5)</f>
        <v>#VALUE!</v>
      </c>
      <c r="E84" s="54"/>
      <c r="F84" s="22"/>
      <c r="G84" s="55">
        <f ca="1">ROUND(IF('RFR term structures'!B84&lt;0,'RFR term structures'!B84,'RFR term structures'!B84-Shocks!$D84*ABS('RFR term structures'!B84))+VA!G84,5)</f>
        <v>2.6890000000000001E-2</v>
      </c>
      <c r="H84" s="55">
        <f ca="1">ROUND(IF('RFR term structures'!C84&lt;0,'RFR term structures'!C84,'RFR term structures'!C84-Shocks!$D84*ABS('RFR term structures'!C84))+VA!H84,5)</f>
        <v>2.7470000000000001E-2</v>
      </c>
      <c r="I84" s="55" t="e">
        <f ca="1">ROUND(IF('RFR term structures'!D84&lt;0,'RFR term structures'!D84,'RFR term structures'!D84-Shocks!$D84*ABS('RFR term structures'!D84))+VA!I84,5)</f>
        <v>#VALUE!</v>
      </c>
      <c r="J84" s="55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51"/>
      <c r="V84" s="18"/>
      <c r="W84" s="18"/>
      <c r="X84" s="18"/>
    </row>
    <row r="85" spans="1:24" s="19" customFormat="1" x14ac:dyDescent="0.25">
      <c r="A85" s="18">
        <v>75</v>
      </c>
      <c r="B85" s="54">
        <f ca="1">ROUND(IF('RFR term structures'!B85&lt;0,'RFR term structures'!B85,'RFR term structures'!B85-Shocks!$D85*ABS('RFR term structures'!B85)),5)</f>
        <v>2.6509999999999999E-2</v>
      </c>
      <c r="C85" s="54">
        <f ca="1">ROUND(IF('RFR term structures'!C85&lt;0,'RFR term structures'!C85,'RFR term structures'!C85-Shocks!$D85*ABS('RFR term structures'!C85)),5)</f>
        <v>2.7179999999999999E-2</v>
      </c>
      <c r="D85" s="54" t="e">
        <f ca="1">ROUND(IF('RFR term structures'!D85&lt;0,'RFR term structures'!D85,'RFR term structures'!D85-Shocks!$D85*ABS('RFR term structures'!D85)),5)</f>
        <v>#VALUE!</v>
      </c>
      <c r="E85" s="54"/>
      <c r="F85" s="22"/>
      <c r="G85" s="55">
        <f ca="1">ROUND(IF('RFR term structures'!B85&lt;0,'RFR term structures'!B85,'RFR term structures'!B85-Shocks!$D85*ABS('RFR term structures'!B85))+VA!G85,5)</f>
        <v>2.699E-2</v>
      </c>
      <c r="H85" s="55">
        <f ca="1">ROUND(IF('RFR term structures'!C85&lt;0,'RFR term structures'!C85,'RFR term structures'!C85-Shocks!$D85*ABS('RFR term structures'!C85))+VA!H85,5)</f>
        <v>2.7560000000000001E-2</v>
      </c>
      <c r="I85" s="55" t="e">
        <f ca="1">ROUND(IF('RFR term structures'!D85&lt;0,'RFR term structures'!D85,'RFR term structures'!D85-Shocks!$D85*ABS('RFR term structures'!D85))+VA!I85,5)</f>
        <v>#VALUE!</v>
      </c>
      <c r="J85" s="55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51"/>
      <c r="V85" s="18"/>
      <c r="W85" s="18"/>
      <c r="X85" s="18"/>
    </row>
    <row r="86" spans="1:24" s="19" customFormat="1" x14ac:dyDescent="0.25">
      <c r="A86" s="18">
        <v>76</v>
      </c>
      <c r="B86" s="54">
        <f ca="1">ROUND(IF('RFR term structures'!B86&lt;0,'RFR term structures'!B86,'RFR term structures'!B86-Shocks!$D86*ABS('RFR term structures'!B86)),5)</f>
        <v>2.6620000000000001E-2</v>
      </c>
      <c r="C86" s="54">
        <f ca="1">ROUND(IF('RFR term structures'!C86&lt;0,'RFR term structures'!C86,'RFR term structures'!C86-Shocks!$D86*ABS('RFR term structures'!C86)),5)</f>
        <v>2.7279999999999999E-2</v>
      </c>
      <c r="D86" s="54" t="e">
        <f ca="1">ROUND(IF('RFR term structures'!D86&lt;0,'RFR term structures'!D86,'RFR term structures'!D86-Shocks!$D86*ABS('RFR term structures'!D86)),5)</f>
        <v>#VALUE!</v>
      </c>
      <c r="E86" s="54"/>
      <c r="F86" s="22"/>
      <c r="G86" s="55">
        <f ca="1">ROUND(IF('RFR term structures'!B86&lt;0,'RFR term structures'!B86,'RFR term structures'!B86-Shocks!$D86*ABS('RFR term structures'!B86))+VA!G86,5)</f>
        <v>2.7099999999999999E-2</v>
      </c>
      <c r="H86" s="55">
        <f ca="1">ROUND(IF('RFR term structures'!C86&lt;0,'RFR term structures'!C86,'RFR term structures'!C86-Shocks!$D86*ABS('RFR term structures'!C86))+VA!H86,5)</f>
        <v>2.7660000000000001E-2</v>
      </c>
      <c r="I86" s="55" t="e">
        <f ca="1">ROUND(IF('RFR term structures'!D86&lt;0,'RFR term structures'!D86,'RFR term structures'!D86-Shocks!$D86*ABS('RFR term structures'!D86))+VA!I86,5)</f>
        <v>#VALUE!</v>
      </c>
      <c r="J86" s="55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51"/>
      <c r="V86" s="18"/>
      <c r="W86" s="18"/>
      <c r="X86" s="18"/>
    </row>
    <row r="87" spans="1:24" s="19" customFormat="1" x14ac:dyDescent="0.25">
      <c r="A87" s="18">
        <v>77</v>
      </c>
      <c r="B87" s="54">
        <f ca="1">ROUND(IF('RFR term structures'!B87&lt;0,'RFR term structures'!B87,'RFR term structures'!B87-Shocks!$D87*ABS('RFR term structures'!B87)),5)</f>
        <v>2.673E-2</v>
      </c>
      <c r="C87" s="54">
        <f ca="1">ROUND(IF('RFR term structures'!C87&lt;0,'RFR term structures'!C87,'RFR term structures'!C87-Shocks!$D87*ABS('RFR term structures'!C87)),5)</f>
        <v>2.7390000000000001E-2</v>
      </c>
      <c r="D87" s="54" t="e">
        <f ca="1">ROUND(IF('RFR term structures'!D87&lt;0,'RFR term structures'!D87,'RFR term structures'!D87-Shocks!$D87*ABS('RFR term structures'!D87)),5)</f>
        <v>#VALUE!</v>
      </c>
      <c r="E87" s="54"/>
      <c r="F87" s="22"/>
      <c r="G87" s="55">
        <f ca="1">ROUND(IF('RFR term structures'!B87&lt;0,'RFR term structures'!B87,'RFR term structures'!B87-Shocks!$D87*ABS('RFR term structures'!B87))+VA!G87,5)</f>
        <v>2.7210000000000002E-2</v>
      </c>
      <c r="H87" s="55">
        <f ca="1">ROUND(IF('RFR term structures'!C87&lt;0,'RFR term structures'!C87,'RFR term structures'!C87-Shocks!$D87*ABS('RFR term structures'!C87))+VA!H87,5)</f>
        <v>2.776E-2</v>
      </c>
      <c r="I87" s="55" t="e">
        <f ca="1">ROUND(IF('RFR term structures'!D87&lt;0,'RFR term structures'!D87,'RFR term structures'!D87-Shocks!$D87*ABS('RFR term structures'!D87))+VA!I87,5)</f>
        <v>#VALUE!</v>
      </c>
      <c r="J87" s="55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51"/>
      <c r="V87" s="18"/>
      <c r="W87" s="18"/>
      <c r="X87" s="18"/>
    </row>
    <row r="88" spans="1:24" s="19" customFormat="1" x14ac:dyDescent="0.25">
      <c r="A88" s="18">
        <v>78</v>
      </c>
      <c r="B88" s="54">
        <f ca="1">ROUND(IF('RFR term structures'!B88&lt;0,'RFR term structures'!B88,'RFR term structures'!B88-Shocks!$D88*ABS('RFR term structures'!B88)),5)</f>
        <v>2.6839999999999999E-2</v>
      </c>
      <c r="C88" s="54">
        <f ca="1">ROUND(IF('RFR term structures'!C88&lt;0,'RFR term structures'!C88,'RFR term structures'!C88-Shocks!$D88*ABS('RFR term structures'!C88)),5)</f>
        <v>2.7490000000000001E-2</v>
      </c>
      <c r="D88" s="54" t="e">
        <f ca="1">ROUND(IF('RFR term structures'!D88&lt;0,'RFR term structures'!D88,'RFR term structures'!D88-Shocks!$D88*ABS('RFR term structures'!D88)),5)</f>
        <v>#VALUE!</v>
      </c>
      <c r="E88" s="54"/>
      <c r="F88" s="22"/>
      <c r="G88" s="55">
        <f ca="1">ROUND(IF('RFR term structures'!B88&lt;0,'RFR term structures'!B88,'RFR term structures'!B88-Shocks!$D88*ABS('RFR term structures'!B88))+VA!G88,5)</f>
        <v>2.7300000000000001E-2</v>
      </c>
      <c r="H88" s="55">
        <f ca="1">ROUND(IF('RFR term structures'!C88&lt;0,'RFR term structures'!C88,'RFR term structures'!C88-Shocks!$D88*ABS('RFR term structures'!C88))+VA!H88,5)</f>
        <v>2.785E-2</v>
      </c>
      <c r="I88" s="55" t="e">
        <f ca="1">ROUND(IF('RFR term structures'!D88&lt;0,'RFR term structures'!D88,'RFR term structures'!D88-Shocks!$D88*ABS('RFR term structures'!D88))+VA!I88,5)</f>
        <v>#VALUE!</v>
      </c>
      <c r="J88" s="55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1"/>
      <c r="V88" s="18"/>
      <c r="W88" s="18"/>
      <c r="X88" s="18"/>
    </row>
    <row r="89" spans="1:24" s="19" customFormat="1" x14ac:dyDescent="0.25">
      <c r="A89" s="18">
        <v>79</v>
      </c>
      <c r="B89" s="54">
        <f ca="1">ROUND(IF('RFR term structures'!B89&lt;0,'RFR term structures'!B89,'RFR term structures'!B89-Shocks!$D89*ABS('RFR term structures'!B89)),5)</f>
        <v>2.6950000000000002E-2</v>
      </c>
      <c r="C89" s="54">
        <f ca="1">ROUND(IF('RFR term structures'!C89&lt;0,'RFR term structures'!C89,'RFR term structures'!C89-Shocks!$D89*ABS('RFR term structures'!C89)),5)</f>
        <v>2.759E-2</v>
      </c>
      <c r="D89" s="54" t="e">
        <f ca="1">ROUND(IF('RFR term structures'!D89&lt;0,'RFR term structures'!D89,'RFR term structures'!D89-Shocks!$D89*ABS('RFR term structures'!D89)),5)</f>
        <v>#VALUE!</v>
      </c>
      <c r="E89" s="54"/>
      <c r="F89" s="22"/>
      <c r="G89" s="55">
        <f ca="1">ROUND(IF('RFR term structures'!B89&lt;0,'RFR term structures'!B89,'RFR term structures'!B89-Shocks!$D89*ABS('RFR term structures'!B89))+VA!G89,5)</f>
        <v>2.741E-2</v>
      </c>
      <c r="H89" s="55">
        <f ca="1">ROUND(IF('RFR term structures'!C89&lt;0,'RFR term structures'!C89,'RFR term structures'!C89-Shocks!$D89*ABS('RFR term structures'!C89))+VA!H89,5)</f>
        <v>2.7949999999999999E-2</v>
      </c>
      <c r="I89" s="55" t="e">
        <f ca="1">ROUND(IF('RFR term structures'!D89&lt;0,'RFR term structures'!D89,'RFR term structures'!D89-Shocks!$D89*ABS('RFR term structures'!D89))+VA!I89,5)</f>
        <v>#VALUE!</v>
      </c>
      <c r="J89" s="55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51"/>
      <c r="V89" s="18"/>
      <c r="W89" s="18"/>
      <c r="X89" s="18"/>
    </row>
    <row r="90" spans="1:24" s="19" customFormat="1" x14ac:dyDescent="0.25">
      <c r="A90" s="18">
        <v>80</v>
      </c>
      <c r="B90" s="54">
        <f ca="1">ROUND(IF('RFR term structures'!B90&lt;0,'RFR term structures'!B90,'RFR term structures'!B90-Shocks!$D90*ABS('RFR term structures'!B90)),5)</f>
        <v>2.7050000000000001E-2</v>
      </c>
      <c r="C90" s="54">
        <f ca="1">ROUND(IF('RFR term structures'!C90&lt;0,'RFR term structures'!C90,'RFR term structures'!C90-Shocks!$D90*ABS('RFR term structures'!C90)),5)</f>
        <v>2.768E-2</v>
      </c>
      <c r="D90" s="54" t="e">
        <f ca="1">ROUND(IF('RFR term structures'!D90&lt;0,'RFR term structures'!D90,'RFR term structures'!D90-Shocks!$D90*ABS('RFR term structures'!D90)),5)</f>
        <v>#VALUE!</v>
      </c>
      <c r="E90" s="54"/>
      <c r="F90" s="22"/>
      <c r="G90" s="55">
        <f ca="1">ROUND(IF('RFR term structures'!B90&lt;0,'RFR term structures'!B90,'RFR term structures'!B90-Shocks!$D90*ABS('RFR term structures'!B90))+VA!G90,5)</f>
        <v>2.751E-2</v>
      </c>
      <c r="H90" s="55">
        <f ca="1">ROUND(IF('RFR term structures'!C90&lt;0,'RFR term structures'!C90,'RFR term structures'!C90-Shocks!$D90*ABS('RFR term structures'!C90))+VA!H90,5)</f>
        <v>2.8039999999999999E-2</v>
      </c>
      <c r="I90" s="55" t="e">
        <f ca="1">ROUND(IF('RFR term structures'!D90&lt;0,'RFR term structures'!D90,'RFR term structures'!D90-Shocks!$D90*ABS('RFR term structures'!D90))+VA!I90,5)</f>
        <v>#VALUE!</v>
      </c>
      <c r="J90" s="55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51"/>
      <c r="V90" s="18"/>
      <c r="W90" s="18"/>
      <c r="X90" s="18"/>
    </row>
    <row r="91" spans="1:24" s="19" customFormat="1" x14ac:dyDescent="0.25">
      <c r="A91" s="18">
        <v>81</v>
      </c>
      <c r="B91" s="54">
        <f ca="1">ROUND(IF('RFR term structures'!B91&lt;0,'RFR term structures'!B91,'RFR term structures'!B91-Shocks!$D91*ABS('RFR term structures'!B91)),5)</f>
        <v>2.7150000000000001E-2</v>
      </c>
      <c r="C91" s="54">
        <f ca="1">ROUND(IF('RFR term structures'!C91&lt;0,'RFR term structures'!C91,'RFR term structures'!C91-Shocks!$D91*ABS('RFR term structures'!C91)),5)</f>
        <v>2.7779999999999999E-2</v>
      </c>
      <c r="D91" s="54" t="e">
        <f ca="1">ROUND(IF('RFR term structures'!D91&lt;0,'RFR term structures'!D91,'RFR term structures'!D91-Shocks!$D91*ABS('RFR term structures'!D91)),5)</f>
        <v>#VALUE!</v>
      </c>
      <c r="E91" s="54"/>
      <c r="F91" s="22"/>
      <c r="G91" s="55">
        <f ca="1">ROUND(IF('RFR term structures'!B91&lt;0,'RFR term structures'!B91,'RFR term structures'!B91-Shocks!$D91*ABS('RFR term structures'!B91))+VA!G91,5)</f>
        <v>2.76E-2</v>
      </c>
      <c r="H91" s="55">
        <f ca="1">ROUND(IF('RFR term structures'!C91&lt;0,'RFR term structures'!C91,'RFR term structures'!C91-Shocks!$D91*ABS('RFR term structures'!C91))+VA!H91,5)</f>
        <v>2.8129999999999999E-2</v>
      </c>
      <c r="I91" s="55" t="e">
        <f ca="1">ROUND(IF('RFR term structures'!D91&lt;0,'RFR term structures'!D91,'RFR term structures'!D91-Shocks!$D91*ABS('RFR term structures'!D91))+VA!I91,5)</f>
        <v>#VALUE!</v>
      </c>
      <c r="J91" s="55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51"/>
      <c r="V91" s="18"/>
      <c r="W91" s="18"/>
      <c r="X91" s="18"/>
    </row>
    <row r="92" spans="1:24" s="19" customFormat="1" x14ac:dyDescent="0.25">
      <c r="A92" s="18">
        <v>82</v>
      </c>
      <c r="B92" s="54">
        <f ca="1">ROUND(IF('RFR term structures'!B92&lt;0,'RFR term structures'!B92,'RFR term structures'!B92-Shocks!$D92*ABS('RFR term structures'!B92)),5)</f>
        <v>2.725E-2</v>
      </c>
      <c r="C92" s="54">
        <f ca="1">ROUND(IF('RFR term structures'!C92&lt;0,'RFR term structures'!C92,'RFR term structures'!C92-Shocks!$D92*ABS('RFR term structures'!C92)),5)</f>
        <v>2.7879999999999999E-2</v>
      </c>
      <c r="D92" s="54" t="e">
        <f ca="1">ROUND(IF('RFR term structures'!D92&lt;0,'RFR term structures'!D92,'RFR term structures'!D92-Shocks!$D92*ABS('RFR term structures'!D92)),5)</f>
        <v>#VALUE!</v>
      </c>
      <c r="E92" s="54"/>
      <c r="F92" s="22"/>
      <c r="G92" s="55">
        <f ca="1">ROUND(IF('RFR term structures'!B92&lt;0,'RFR term structures'!B92,'RFR term structures'!B92-Shocks!$D92*ABS('RFR term structures'!B92))+VA!G92,5)</f>
        <v>2.7699999999999999E-2</v>
      </c>
      <c r="H92" s="55">
        <f ca="1">ROUND(IF('RFR term structures'!C92&lt;0,'RFR term structures'!C92,'RFR term structures'!C92-Shocks!$D92*ABS('RFR term structures'!C92))+VA!H92,5)</f>
        <v>2.8230000000000002E-2</v>
      </c>
      <c r="I92" s="55" t="e">
        <f ca="1">ROUND(IF('RFR term structures'!D92&lt;0,'RFR term structures'!D92,'RFR term structures'!D92-Shocks!$D92*ABS('RFR term structures'!D92))+VA!I92,5)</f>
        <v>#VALUE!</v>
      </c>
      <c r="J92" s="55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51"/>
      <c r="V92" s="18"/>
      <c r="W92" s="18"/>
      <c r="X92" s="18"/>
    </row>
    <row r="93" spans="1:24" s="19" customFormat="1" x14ac:dyDescent="0.25">
      <c r="A93" s="18">
        <v>83</v>
      </c>
      <c r="B93" s="54">
        <f ca="1">ROUND(IF('RFR term structures'!B93&lt;0,'RFR term structures'!B93,'RFR term structures'!B93-Shocks!$D93*ABS('RFR term structures'!B93)),5)</f>
        <v>2.7349999999999999E-2</v>
      </c>
      <c r="C93" s="54">
        <f ca="1">ROUND(IF('RFR term structures'!C93&lt;0,'RFR term structures'!C93,'RFR term structures'!C93-Shocks!$D93*ABS('RFR term structures'!C93)),5)</f>
        <v>2.7969999999999998E-2</v>
      </c>
      <c r="D93" s="54" t="e">
        <f ca="1">ROUND(IF('RFR term structures'!D93&lt;0,'RFR term structures'!D93,'RFR term structures'!D93-Shocks!$D93*ABS('RFR term structures'!D93)),5)</f>
        <v>#VALUE!</v>
      </c>
      <c r="E93" s="54"/>
      <c r="F93" s="22"/>
      <c r="G93" s="55">
        <f ca="1">ROUND(IF('RFR term structures'!B93&lt;0,'RFR term structures'!B93,'RFR term structures'!B93-Shocks!$D93*ABS('RFR term structures'!B93))+VA!G93,5)</f>
        <v>2.7789999999999999E-2</v>
      </c>
      <c r="H93" s="55">
        <f ca="1">ROUND(IF('RFR term structures'!C93&lt;0,'RFR term structures'!C93,'RFR term structures'!C93-Shocks!$D93*ABS('RFR term structures'!C93))+VA!H93,5)</f>
        <v>2.8320000000000001E-2</v>
      </c>
      <c r="I93" s="55" t="e">
        <f ca="1">ROUND(IF('RFR term structures'!D93&lt;0,'RFR term structures'!D93,'RFR term structures'!D93-Shocks!$D93*ABS('RFR term structures'!D93))+VA!I93,5)</f>
        <v>#VALUE!</v>
      </c>
      <c r="J93" s="55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51"/>
      <c r="V93" s="18"/>
      <c r="W93" s="18"/>
      <c r="X93" s="18"/>
    </row>
    <row r="94" spans="1:24" s="19" customFormat="1" x14ac:dyDescent="0.25">
      <c r="A94" s="18">
        <v>84</v>
      </c>
      <c r="B94" s="54">
        <f ca="1">ROUND(IF('RFR term structures'!B94&lt;0,'RFR term structures'!B94,'RFR term structures'!B94-Shocks!$D94*ABS('RFR term structures'!B94)),5)</f>
        <v>2.7449999999999999E-2</v>
      </c>
      <c r="C94" s="54">
        <f ca="1">ROUND(IF('RFR term structures'!C94&lt;0,'RFR term structures'!C94,'RFR term structures'!C94-Shocks!$D94*ABS('RFR term structures'!C94)),5)</f>
        <v>2.8060000000000002E-2</v>
      </c>
      <c r="D94" s="54" t="e">
        <f ca="1">ROUND(IF('RFR term structures'!D94&lt;0,'RFR term structures'!D94,'RFR term structures'!D94-Shocks!$D94*ABS('RFR term structures'!D94)),5)</f>
        <v>#VALUE!</v>
      </c>
      <c r="E94" s="54"/>
      <c r="F94" s="22"/>
      <c r="G94" s="55">
        <f ca="1">ROUND(IF('RFR term structures'!B94&lt;0,'RFR term structures'!B94,'RFR term structures'!B94-Shocks!$D94*ABS('RFR term structures'!B94))+VA!G94,5)</f>
        <v>2.7890000000000002E-2</v>
      </c>
      <c r="H94" s="55">
        <f ca="1">ROUND(IF('RFR term structures'!C94&lt;0,'RFR term structures'!C94,'RFR term structures'!C94-Shocks!$D94*ABS('RFR term structures'!C94))+VA!H94,5)</f>
        <v>2.8410000000000001E-2</v>
      </c>
      <c r="I94" s="55" t="e">
        <f ca="1">ROUND(IF('RFR term structures'!D94&lt;0,'RFR term structures'!D94,'RFR term structures'!D94-Shocks!$D94*ABS('RFR term structures'!D94))+VA!I94,5)</f>
        <v>#VALUE!</v>
      </c>
      <c r="J94" s="55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51"/>
      <c r="V94" s="18"/>
      <c r="W94" s="18"/>
      <c r="X94" s="18"/>
    </row>
    <row r="95" spans="1:24" s="19" customFormat="1" x14ac:dyDescent="0.25">
      <c r="A95" s="18">
        <v>85</v>
      </c>
      <c r="B95" s="54">
        <f ca="1">ROUND(IF('RFR term structures'!B95&lt;0,'RFR term structures'!B95,'RFR term structures'!B95-Shocks!$D95*ABS('RFR term structures'!B95)),5)</f>
        <v>2.7550000000000002E-2</v>
      </c>
      <c r="C95" s="54">
        <f ca="1">ROUND(IF('RFR term structures'!C95&lt;0,'RFR term structures'!C95,'RFR term structures'!C95-Shocks!$D95*ABS('RFR term structures'!C95)),5)</f>
        <v>2.8160000000000001E-2</v>
      </c>
      <c r="D95" s="54" t="e">
        <f ca="1">ROUND(IF('RFR term structures'!D95&lt;0,'RFR term structures'!D95,'RFR term structures'!D95-Shocks!$D95*ABS('RFR term structures'!D95)),5)</f>
        <v>#VALUE!</v>
      </c>
      <c r="E95" s="54"/>
      <c r="F95" s="22"/>
      <c r="G95" s="55">
        <f ca="1">ROUND(IF('RFR term structures'!B95&lt;0,'RFR term structures'!B95,'RFR term structures'!B95-Shocks!$D95*ABS('RFR term structures'!B95))+VA!G95,5)</f>
        <v>2.7980000000000001E-2</v>
      </c>
      <c r="H95" s="55">
        <f ca="1">ROUND(IF('RFR term structures'!C95&lt;0,'RFR term structures'!C95,'RFR term structures'!C95-Shocks!$D95*ABS('RFR term structures'!C95))+VA!H95,5)</f>
        <v>2.8500000000000001E-2</v>
      </c>
      <c r="I95" s="55" t="e">
        <f ca="1">ROUND(IF('RFR term structures'!D95&lt;0,'RFR term structures'!D95,'RFR term structures'!D95-Shocks!$D95*ABS('RFR term structures'!D95))+VA!I95,5)</f>
        <v>#VALUE!</v>
      </c>
      <c r="J95" s="55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51"/>
      <c r="V95" s="18"/>
      <c r="W95" s="18"/>
      <c r="X95" s="18"/>
    </row>
    <row r="96" spans="1:24" s="19" customFormat="1" x14ac:dyDescent="0.25">
      <c r="A96" s="18">
        <v>86</v>
      </c>
      <c r="B96" s="54">
        <f ca="1">ROUND(IF('RFR term structures'!B96&lt;0,'RFR term structures'!B96,'RFR term structures'!B96-Shocks!$D96*ABS('RFR term structures'!B96)),5)</f>
        <v>2.7650000000000001E-2</v>
      </c>
      <c r="C96" s="54">
        <f ca="1">ROUND(IF('RFR term structures'!C96&lt;0,'RFR term structures'!C96,'RFR term structures'!C96-Shocks!$D96*ABS('RFR term structures'!C96)),5)</f>
        <v>2.8250000000000001E-2</v>
      </c>
      <c r="D96" s="54" t="e">
        <f ca="1">ROUND(IF('RFR term structures'!D96&lt;0,'RFR term structures'!D96,'RFR term structures'!D96-Shocks!$D96*ABS('RFR term structures'!D96)),5)</f>
        <v>#VALUE!</v>
      </c>
      <c r="E96" s="54"/>
      <c r="F96" s="22"/>
      <c r="G96" s="55">
        <f ca="1">ROUND(IF('RFR term structures'!B96&lt;0,'RFR term structures'!B96,'RFR term structures'!B96-Shocks!$D96*ABS('RFR term structures'!B96))+VA!G96,5)</f>
        <v>2.8070000000000001E-2</v>
      </c>
      <c r="H96" s="55">
        <f ca="1">ROUND(IF('RFR term structures'!C96&lt;0,'RFR term structures'!C96,'RFR term structures'!C96-Shocks!$D96*ABS('RFR term structures'!C96))+VA!H96,5)</f>
        <v>2.8590000000000001E-2</v>
      </c>
      <c r="I96" s="55" t="e">
        <f ca="1">ROUND(IF('RFR term structures'!D96&lt;0,'RFR term structures'!D96,'RFR term structures'!D96-Shocks!$D96*ABS('RFR term structures'!D96))+VA!I96,5)</f>
        <v>#VALUE!</v>
      </c>
      <c r="J96" s="55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51"/>
      <c r="V96" s="18"/>
      <c r="W96" s="18"/>
      <c r="X96" s="18"/>
    </row>
    <row r="97" spans="1:24" s="19" customFormat="1" x14ac:dyDescent="0.25">
      <c r="A97" s="18">
        <v>87</v>
      </c>
      <c r="B97" s="54">
        <f ca="1">ROUND(IF('RFR term structures'!B97&lt;0,'RFR term structures'!B97,'RFR term structures'!B97-Shocks!$D97*ABS('RFR term structures'!B97)),5)</f>
        <v>2.775E-2</v>
      </c>
      <c r="C97" s="54">
        <f ca="1">ROUND(IF('RFR term structures'!C97&lt;0,'RFR term structures'!C97,'RFR term structures'!C97-Shocks!$D97*ABS('RFR term structures'!C97)),5)</f>
        <v>2.8340000000000001E-2</v>
      </c>
      <c r="D97" s="54" t="e">
        <f ca="1">ROUND(IF('RFR term structures'!D97&lt;0,'RFR term structures'!D97,'RFR term structures'!D97-Shocks!$D97*ABS('RFR term structures'!D97)),5)</f>
        <v>#VALUE!</v>
      </c>
      <c r="E97" s="54"/>
      <c r="F97" s="22"/>
      <c r="G97" s="55">
        <f ca="1">ROUND(IF('RFR term structures'!B97&lt;0,'RFR term structures'!B97,'RFR term structures'!B97-Shocks!$D97*ABS('RFR term structures'!B97))+VA!G97,5)</f>
        <v>2.8170000000000001E-2</v>
      </c>
      <c r="H97" s="55">
        <f ca="1">ROUND(IF('RFR term structures'!C97&lt;0,'RFR term structures'!C97,'RFR term structures'!C97-Shocks!$D97*ABS('RFR term structures'!C97))+VA!H97,5)</f>
        <v>2.8670000000000001E-2</v>
      </c>
      <c r="I97" s="55" t="e">
        <f ca="1">ROUND(IF('RFR term structures'!D97&lt;0,'RFR term structures'!D97,'RFR term structures'!D97-Shocks!$D97*ABS('RFR term structures'!D97))+VA!I97,5)</f>
        <v>#VALUE!</v>
      </c>
      <c r="J97" s="55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51"/>
      <c r="V97" s="18"/>
      <c r="W97" s="18"/>
      <c r="X97" s="18"/>
    </row>
    <row r="98" spans="1:24" s="19" customFormat="1" x14ac:dyDescent="0.25">
      <c r="A98" s="18">
        <v>88</v>
      </c>
      <c r="B98" s="54">
        <f ca="1">ROUND(IF('RFR term structures'!B98&lt;0,'RFR term structures'!B98,'RFR term structures'!B98-Shocks!$D98*ABS('RFR term structures'!B98)),5)</f>
        <v>2.785E-2</v>
      </c>
      <c r="C98" s="54">
        <f ca="1">ROUND(IF('RFR term structures'!C98&lt;0,'RFR term structures'!C98,'RFR term structures'!C98-Shocks!$D98*ABS('RFR term structures'!C98)),5)</f>
        <v>2.843E-2</v>
      </c>
      <c r="D98" s="54" t="e">
        <f ca="1">ROUND(IF('RFR term structures'!D98&lt;0,'RFR term structures'!D98,'RFR term structures'!D98-Shocks!$D98*ABS('RFR term structures'!D98)),5)</f>
        <v>#VALUE!</v>
      </c>
      <c r="E98" s="54"/>
      <c r="F98" s="22"/>
      <c r="G98" s="55">
        <f ca="1">ROUND(IF('RFR term structures'!B98&lt;0,'RFR term structures'!B98,'RFR term structures'!B98-Shocks!$D98*ABS('RFR term structures'!B98))+VA!G98,5)</f>
        <v>2.826E-2</v>
      </c>
      <c r="H98" s="55">
        <f ca="1">ROUND(IF('RFR term structures'!C98&lt;0,'RFR term structures'!C98,'RFR term structures'!C98-Shocks!$D98*ABS('RFR term structures'!C98))+VA!H98,5)</f>
        <v>2.8760000000000001E-2</v>
      </c>
      <c r="I98" s="55" t="e">
        <f ca="1">ROUND(IF('RFR term structures'!D98&lt;0,'RFR term structures'!D98,'RFR term structures'!D98-Shocks!$D98*ABS('RFR term structures'!D98))+VA!I98,5)</f>
        <v>#VALUE!</v>
      </c>
      <c r="J98" s="55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51"/>
      <c r="V98" s="18"/>
      <c r="W98" s="18"/>
      <c r="X98" s="18"/>
    </row>
    <row r="99" spans="1:24" s="19" customFormat="1" x14ac:dyDescent="0.25">
      <c r="A99" s="18">
        <v>89</v>
      </c>
      <c r="B99" s="54">
        <f ca="1">ROUND(IF('RFR term structures'!B99&lt;0,'RFR term structures'!B99,'RFR term structures'!B99-Shocks!$D99*ABS('RFR term structures'!B99)),5)</f>
        <v>2.794E-2</v>
      </c>
      <c r="C99" s="54">
        <f ca="1">ROUND(IF('RFR term structures'!C99&lt;0,'RFR term structures'!C99,'RFR term structures'!C99-Shocks!$D99*ABS('RFR term structures'!C99)),5)</f>
        <v>2.852E-2</v>
      </c>
      <c r="D99" s="54" t="e">
        <f ca="1">ROUND(IF('RFR term structures'!D99&lt;0,'RFR term structures'!D99,'RFR term structures'!D99-Shocks!$D99*ABS('RFR term structures'!D99)),5)</f>
        <v>#VALUE!</v>
      </c>
      <c r="E99" s="54"/>
      <c r="F99" s="22"/>
      <c r="G99" s="55">
        <f ca="1">ROUND(IF('RFR term structures'!B99&lt;0,'RFR term structures'!B99,'RFR term structures'!B99-Shocks!$D99*ABS('RFR term structures'!B99))+VA!G99,5)</f>
        <v>2.835E-2</v>
      </c>
      <c r="H99" s="55">
        <f ca="1">ROUND(IF('RFR term structures'!C99&lt;0,'RFR term structures'!C99,'RFR term structures'!C99-Shocks!$D99*ABS('RFR term structures'!C99))+VA!H99,5)</f>
        <v>2.8840000000000001E-2</v>
      </c>
      <c r="I99" s="55" t="e">
        <f ca="1">ROUND(IF('RFR term structures'!D99&lt;0,'RFR term structures'!D99,'RFR term structures'!D99-Shocks!$D99*ABS('RFR term structures'!D99))+VA!I99,5)</f>
        <v>#VALUE!</v>
      </c>
      <c r="J99" s="55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51"/>
      <c r="V99" s="18"/>
      <c r="W99" s="18"/>
      <c r="X99" s="18"/>
    </row>
    <row r="100" spans="1:24" s="19" customFormat="1" x14ac:dyDescent="0.25">
      <c r="A100" s="18">
        <v>90</v>
      </c>
      <c r="B100" s="54">
        <f ca="1">ROUND(IF('RFR term structures'!B100&lt;0,'RFR term structures'!B100,'RFR term structures'!B100-Shocks!$D100*ABS('RFR term structures'!B100)),5)</f>
        <v>2.8029999999999999E-2</v>
      </c>
      <c r="C100" s="54">
        <f ca="1">ROUND(IF('RFR term structures'!C100&lt;0,'RFR term structures'!C100,'RFR term structures'!C100-Shocks!$D100*ABS('RFR term structures'!C100)),5)</f>
        <v>2.861E-2</v>
      </c>
      <c r="D100" s="54" t="e">
        <f ca="1">ROUND(IF('RFR term structures'!D100&lt;0,'RFR term structures'!D100,'RFR term structures'!D100-Shocks!$D100*ABS('RFR term structures'!D100)),5)</f>
        <v>#VALUE!</v>
      </c>
      <c r="E100" s="54"/>
      <c r="F100" s="22"/>
      <c r="G100" s="55">
        <f ca="1">ROUND(IF('RFR term structures'!B100&lt;0,'RFR term structures'!B100,'RFR term structures'!B100-Shocks!$D100*ABS('RFR term structures'!B100))+VA!G100,5)</f>
        <v>2.844E-2</v>
      </c>
      <c r="H100" s="55">
        <f ca="1">ROUND(IF('RFR term structures'!C100&lt;0,'RFR term structures'!C100,'RFR term structures'!C100-Shocks!$D100*ABS('RFR term structures'!C100))+VA!H100,5)</f>
        <v>2.8930000000000001E-2</v>
      </c>
      <c r="I100" s="55" t="e">
        <f ca="1">ROUND(IF('RFR term structures'!D100&lt;0,'RFR term structures'!D100,'RFR term structures'!D100-Shocks!$D100*ABS('RFR term structures'!D100))+VA!I100,5)</f>
        <v>#VALUE!</v>
      </c>
      <c r="J100" s="55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51"/>
      <c r="V100" s="18"/>
      <c r="W100" s="18"/>
      <c r="X100" s="18"/>
    </row>
    <row r="101" spans="1:24" s="19" customFormat="1" x14ac:dyDescent="0.25">
      <c r="A101" s="18">
        <v>91</v>
      </c>
      <c r="B101" s="54">
        <f ca="1">ROUND(IF('RFR term structures'!B101&lt;0,'RFR term structures'!B101,'RFR term structures'!B101-Shocks!$D101*ABS('RFR term structures'!B101)),5)</f>
        <v>2.8080000000000001E-2</v>
      </c>
      <c r="C101" s="54">
        <f ca="1">ROUND(IF('RFR term structures'!C101&lt;0,'RFR term structures'!C101,'RFR term structures'!C101-Shocks!$D101*ABS('RFR term structures'!C101)),5)</f>
        <v>2.8649999999999998E-2</v>
      </c>
      <c r="D101" s="54" t="e">
        <f ca="1">ROUND(IF('RFR term structures'!D101&lt;0,'RFR term structures'!D101,'RFR term structures'!D101-Shocks!$D101*ABS('RFR term structures'!D101)),5)</f>
        <v>#VALUE!</v>
      </c>
      <c r="E101" s="54"/>
      <c r="F101" s="22"/>
      <c r="G101" s="55">
        <f ca="1">ROUND(IF('RFR term structures'!B101&lt;0,'RFR term structures'!B101,'RFR term structures'!B101-Shocks!$D101*ABS('RFR term structures'!B101))+VA!G101,5)</f>
        <v>2.8479999999999998E-2</v>
      </c>
      <c r="H101" s="55">
        <f ca="1">ROUND(IF('RFR term structures'!C101&lt;0,'RFR term structures'!C101,'RFR term structures'!C101-Shocks!$D101*ABS('RFR term structures'!C101))+VA!H101,5)</f>
        <v>2.8969999999999999E-2</v>
      </c>
      <c r="I101" s="55" t="e">
        <f ca="1">ROUND(IF('RFR term structures'!D101&lt;0,'RFR term structures'!D101,'RFR term structures'!D101-Shocks!$D101*ABS('RFR term structures'!D101))+VA!I101,5)</f>
        <v>#VALUE!</v>
      </c>
      <c r="J101" s="55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51"/>
      <c r="V101" s="18"/>
      <c r="W101" s="18"/>
      <c r="X101" s="18"/>
    </row>
    <row r="102" spans="1:24" s="19" customFormat="1" x14ac:dyDescent="0.25">
      <c r="A102" s="18">
        <v>92</v>
      </c>
      <c r="B102" s="54">
        <f ca="1">ROUND(IF('RFR term structures'!B102&lt;0,'RFR term structures'!B102,'RFR term structures'!B102-Shocks!$D102*ABS('RFR term structures'!B102)),5)</f>
        <v>2.8129999999999999E-2</v>
      </c>
      <c r="C102" s="54">
        <f ca="1">ROUND(IF('RFR term structures'!C102&lt;0,'RFR term structures'!C102,'RFR term structures'!C102-Shocks!$D102*ABS('RFR term structures'!C102)),5)</f>
        <v>2.869E-2</v>
      </c>
      <c r="D102" s="54" t="e">
        <f ca="1">ROUND(IF('RFR term structures'!D102&lt;0,'RFR term structures'!D102,'RFR term structures'!D102-Shocks!$D102*ABS('RFR term structures'!D102)),5)</f>
        <v>#VALUE!</v>
      </c>
      <c r="E102" s="54"/>
      <c r="F102" s="22"/>
      <c r="G102" s="55">
        <f ca="1">ROUND(IF('RFR term structures'!B102&lt;0,'RFR term structures'!B102,'RFR term structures'!B102-Shocks!$D102*ABS('RFR term structures'!B102))+VA!G102,5)</f>
        <v>2.853E-2</v>
      </c>
      <c r="H102" s="55">
        <f ca="1">ROUND(IF('RFR term structures'!C102&lt;0,'RFR term structures'!C102,'RFR term structures'!C102-Shocks!$D102*ABS('RFR term structures'!C102))+VA!H102,5)</f>
        <v>2.9010000000000001E-2</v>
      </c>
      <c r="I102" s="55" t="e">
        <f ca="1">ROUND(IF('RFR term structures'!D102&lt;0,'RFR term structures'!D102,'RFR term structures'!D102-Shocks!$D102*ABS('RFR term structures'!D102))+VA!I102,5)</f>
        <v>#VALUE!</v>
      </c>
      <c r="J102" s="55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51"/>
      <c r="V102" s="18"/>
      <c r="W102" s="18"/>
      <c r="X102" s="18"/>
    </row>
    <row r="103" spans="1:24" s="19" customFormat="1" x14ac:dyDescent="0.25">
      <c r="A103" s="18">
        <v>93</v>
      </c>
      <c r="B103" s="54">
        <f ca="1">ROUND(IF('RFR term structures'!B103&lt;0,'RFR term structures'!B103,'RFR term structures'!B103-Shocks!$D103*ABS('RFR term structures'!B103)),5)</f>
        <v>2.818E-2</v>
      </c>
      <c r="C103" s="54">
        <f ca="1">ROUND(IF('RFR term structures'!C103&lt;0,'RFR term structures'!C103,'RFR term structures'!C103-Shocks!$D103*ABS('RFR term structures'!C103)),5)</f>
        <v>2.8729999999999999E-2</v>
      </c>
      <c r="D103" s="54" t="e">
        <f ca="1">ROUND(IF('RFR term structures'!D103&lt;0,'RFR term structures'!D103,'RFR term structures'!D103-Shocks!$D103*ABS('RFR term structures'!D103)),5)</f>
        <v>#VALUE!</v>
      </c>
      <c r="E103" s="54"/>
      <c r="F103" s="22"/>
      <c r="G103" s="55">
        <f ca="1">ROUND(IF('RFR term structures'!B103&lt;0,'RFR term structures'!B103,'RFR term structures'!B103-Shocks!$D103*ABS('RFR term structures'!B103))+VA!G103,5)</f>
        <v>2.8570000000000002E-2</v>
      </c>
      <c r="H103" s="55">
        <f ca="1">ROUND(IF('RFR term structures'!C103&lt;0,'RFR term structures'!C103,'RFR term structures'!C103-Shocks!$D103*ABS('RFR term structures'!C103))+VA!H103,5)</f>
        <v>2.904E-2</v>
      </c>
      <c r="I103" s="55" t="e">
        <f ca="1">ROUND(IF('RFR term structures'!D103&lt;0,'RFR term structures'!D103,'RFR term structures'!D103-Shocks!$D103*ABS('RFR term structures'!D103))+VA!I103,5)</f>
        <v>#VALUE!</v>
      </c>
      <c r="J103" s="55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51"/>
      <c r="V103" s="18"/>
      <c r="W103" s="18"/>
      <c r="X103" s="18"/>
    </row>
    <row r="104" spans="1:24" s="19" customFormat="1" x14ac:dyDescent="0.25">
      <c r="A104" s="18">
        <v>94</v>
      </c>
      <c r="B104" s="54">
        <f ca="1">ROUND(IF('RFR term structures'!B104&lt;0,'RFR term structures'!B104,'RFR term structures'!B104-Shocks!$D104*ABS('RFR term structures'!B104)),5)</f>
        <v>2.8219999999999999E-2</v>
      </c>
      <c r="C104" s="54">
        <f ca="1">ROUND(IF('RFR term structures'!C104&lt;0,'RFR term structures'!C104,'RFR term structures'!C104-Shocks!$D104*ABS('RFR term structures'!C104)),5)</f>
        <v>2.877E-2</v>
      </c>
      <c r="D104" s="54" t="e">
        <f ca="1">ROUND(IF('RFR term structures'!D104&lt;0,'RFR term structures'!D104,'RFR term structures'!D104-Shocks!$D104*ABS('RFR term structures'!D104)),5)</f>
        <v>#VALUE!</v>
      </c>
      <c r="E104" s="54"/>
      <c r="F104" s="22"/>
      <c r="G104" s="55">
        <f ca="1">ROUND(IF('RFR term structures'!B104&lt;0,'RFR term structures'!B104,'RFR term structures'!B104-Shocks!$D104*ABS('RFR term structures'!B104))+VA!G104,5)</f>
        <v>2.861E-2</v>
      </c>
      <c r="H104" s="55">
        <f ca="1">ROUND(IF('RFR term structures'!C104&lt;0,'RFR term structures'!C104,'RFR term structures'!C104-Shocks!$D104*ABS('RFR term structures'!C104))+VA!H104,5)</f>
        <v>2.9080000000000002E-2</v>
      </c>
      <c r="I104" s="55" t="e">
        <f ca="1">ROUND(IF('RFR term structures'!D104&lt;0,'RFR term structures'!D104,'RFR term structures'!D104-Shocks!$D104*ABS('RFR term structures'!D104))+VA!I104,5)</f>
        <v>#VALUE!</v>
      </c>
      <c r="J104" s="55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51"/>
      <c r="V104" s="18"/>
      <c r="W104" s="18"/>
      <c r="X104" s="18"/>
    </row>
    <row r="105" spans="1:24" s="19" customFormat="1" x14ac:dyDescent="0.25">
      <c r="A105" s="18">
        <v>95</v>
      </c>
      <c r="B105" s="54">
        <f ca="1">ROUND(IF('RFR term structures'!B105&lt;0,'RFR term structures'!B105,'RFR term structures'!B105-Shocks!$D105*ABS('RFR term structures'!B105)),5)</f>
        <v>2.826E-2</v>
      </c>
      <c r="C105" s="54">
        <f ca="1">ROUND(IF('RFR term structures'!C105&lt;0,'RFR term structures'!C105,'RFR term structures'!C105-Shocks!$D105*ABS('RFR term structures'!C105)),5)</f>
        <v>2.8809999999999999E-2</v>
      </c>
      <c r="D105" s="54" t="e">
        <f ca="1">ROUND(IF('RFR term structures'!D105&lt;0,'RFR term structures'!D105,'RFR term structures'!D105-Shocks!$D105*ABS('RFR term structures'!D105)),5)</f>
        <v>#VALUE!</v>
      </c>
      <c r="E105" s="54"/>
      <c r="F105" s="22"/>
      <c r="G105" s="55">
        <f ca="1">ROUND(IF('RFR term structures'!B105&lt;0,'RFR term structures'!B105,'RFR term structures'!B105-Shocks!$D105*ABS('RFR term structures'!B105))+VA!G105,5)</f>
        <v>2.8639999999999999E-2</v>
      </c>
      <c r="H105" s="55">
        <f ca="1">ROUND(IF('RFR term structures'!C105&lt;0,'RFR term structures'!C105,'RFR term structures'!C105-Shocks!$D105*ABS('RFR term structures'!C105))+VA!H105,5)</f>
        <v>2.911E-2</v>
      </c>
      <c r="I105" s="55" t="e">
        <f ca="1">ROUND(IF('RFR term structures'!D105&lt;0,'RFR term structures'!D105,'RFR term structures'!D105-Shocks!$D105*ABS('RFR term structures'!D105))+VA!I105,5)</f>
        <v>#VALUE!</v>
      </c>
      <c r="J105" s="55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51"/>
      <c r="V105" s="18"/>
      <c r="W105" s="18"/>
      <c r="X105" s="18"/>
    </row>
    <row r="106" spans="1:24" s="19" customFormat="1" x14ac:dyDescent="0.25">
      <c r="A106" s="18">
        <v>96</v>
      </c>
      <c r="B106" s="54">
        <f ca="1">ROUND(IF('RFR term structures'!B106&lt;0,'RFR term structures'!B106,'RFR term structures'!B106-Shocks!$D106*ABS('RFR term structures'!B106)),5)</f>
        <v>2.8299999999999999E-2</v>
      </c>
      <c r="C106" s="54">
        <f ca="1">ROUND(IF('RFR term structures'!C106&lt;0,'RFR term structures'!C106,'RFR term structures'!C106-Shocks!$D106*ABS('RFR term structures'!C106)),5)</f>
        <v>2.8850000000000001E-2</v>
      </c>
      <c r="D106" s="54" t="e">
        <f ca="1">ROUND(IF('RFR term structures'!D106&lt;0,'RFR term structures'!D106,'RFR term structures'!D106-Shocks!$D106*ABS('RFR term structures'!D106)),5)</f>
        <v>#VALUE!</v>
      </c>
      <c r="E106" s="54"/>
      <c r="F106" s="22"/>
      <c r="G106" s="55">
        <f ca="1">ROUND(IF('RFR term structures'!B106&lt;0,'RFR term structures'!B106,'RFR term structures'!B106-Shocks!$D106*ABS('RFR term structures'!B106))+VA!G106,5)</f>
        <v>2.8680000000000001E-2</v>
      </c>
      <c r="H106" s="55">
        <f ca="1">ROUND(IF('RFR term structures'!C106&lt;0,'RFR term structures'!C106,'RFR term structures'!C106-Shocks!$D106*ABS('RFR term structures'!C106))+VA!H106,5)</f>
        <v>2.9149999999999999E-2</v>
      </c>
      <c r="I106" s="55" t="e">
        <f ca="1">ROUND(IF('RFR term structures'!D106&lt;0,'RFR term structures'!D106,'RFR term structures'!D106-Shocks!$D106*ABS('RFR term structures'!D106))+VA!I106,5)</f>
        <v>#VALUE!</v>
      </c>
      <c r="J106" s="55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51"/>
      <c r="V106" s="18"/>
      <c r="W106" s="18"/>
      <c r="X106" s="18"/>
    </row>
    <row r="107" spans="1:24" s="19" customFormat="1" x14ac:dyDescent="0.25">
      <c r="A107" s="18">
        <v>97</v>
      </c>
      <c r="B107" s="54">
        <f ca="1">ROUND(IF('RFR term structures'!B107&lt;0,'RFR term structures'!B107,'RFR term structures'!B107-Shocks!$D107*ABS('RFR term structures'!B107)),5)</f>
        <v>2.8340000000000001E-2</v>
      </c>
      <c r="C107" s="54">
        <f ca="1">ROUND(IF('RFR term structures'!C107&lt;0,'RFR term structures'!C107,'RFR term structures'!C107-Shocks!$D107*ABS('RFR term structures'!C107)),5)</f>
        <v>2.8879999999999999E-2</v>
      </c>
      <c r="D107" s="54" t="e">
        <f ca="1">ROUND(IF('RFR term structures'!D107&lt;0,'RFR term structures'!D107,'RFR term structures'!D107-Shocks!$D107*ABS('RFR term structures'!D107)),5)</f>
        <v>#VALUE!</v>
      </c>
      <c r="E107" s="54"/>
      <c r="F107" s="22"/>
      <c r="G107" s="55">
        <f ca="1">ROUND(IF('RFR term structures'!B107&lt;0,'RFR term structures'!B107,'RFR term structures'!B107-Shocks!$D107*ABS('RFR term structures'!B107))+VA!G107,5)</f>
        <v>2.8719999999999999E-2</v>
      </c>
      <c r="H107" s="55">
        <f ca="1">ROUND(IF('RFR term structures'!C107&lt;0,'RFR term structures'!C107,'RFR term structures'!C107-Shocks!$D107*ABS('RFR term structures'!C107))+VA!H107,5)</f>
        <v>2.9180000000000001E-2</v>
      </c>
      <c r="I107" s="55" t="e">
        <f ca="1">ROUND(IF('RFR term structures'!D107&lt;0,'RFR term structures'!D107,'RFR term structures'!D107-Shocks!$D107*ABS('RFR term structures'!D107))+VA!I107,5)</f>
        <v>#VALUE!</v>
      </c>
      <c r="J107" s="55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51"/>
      <c r="V107" s="18"/>
      <c r="W107" s="18"/>
      <c r="X107" s="18"/>
    </row>
    <row r="108" spans="1:24" s="19" customFormat="1" x14ac:dyDescent="0.25">
      <c r="A108" s="18">
        <v>98</v>
      </c>
      <c r="B108" s="54">
        <f ca="1">ROUND(IF('RFR term structures'!B108&lt;0,'RFR term structures'!B108,'RFR term structures'!B108-Shocks!$D108*ABS('RFR term structures'!B108)),5)</f>
        <v>2.8389999999999999E-2</v>
      </c>
      <c r="C108" s="54">
        <f ca="1">ROUND(IF('RFR term structures'!C108&lt;0,'RFR term structures'!C108,'RFR term structures'!C108-Shocks!$D108*ABS('RFR term structures'!C108)),5)</f>
        <v>2.8920000000000001E-2</v>
      </c>
      <c r="D108" s="54" t="e">
        <f ca="1">ROUND(IF('RFR term structures'!D108&lt;0,'RFR term structures'!D108,'RFR term structures'!D108-Shocks!$D108*ABS('RFR term structures'!D108)),5)</f>
        <v>#VALUE!</v>
      </c>
      <c r="E108" s="54"/>
      <c r="F108" s="22"/>
      <c r="G108" s="55">
        <f ca="1">ROUND(IF('RFR term structures'!B108&lt;0,'RFR term structures'!B108,'RFR term structures'!B108-Shocks!$D108*ABS('RFR term structures'!B108))+VA!G108,5)</f>
        <v>2.8760000000000001E-2</v>
      </c>
      <c r="H108" s="55">
        <f ca="1">ROUND(IF('RFR term structures'!C108&lt;0,'RFR term structures'!C108,'RFR term structures'!C108-Shocks!$D108*ABS('RFR term structures'!C108))+VA!H108,5)</f>
        <v>2.921E-2</v>
      </c>
      <c r="I108" s="55" t="e">
        <f ca="1">ROUND(IF('RFR term structures'!D108&lt;0,'RFR term structures'!D108,'RFR term structures'!D108-Shocks!$D108*ABS('RFR term structures'!D108))+VA!I108,5)</f>
        <v>#VALUE!</v>
      </c>
      <c r="J108" s="55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51"/>
      <c r="V108" s="18"/>
      <c r="W108" s="18"/>
      <c r="X108" s="18"/>
    </row>
    <row r="109" spans="1:24" s="19" customFormat="1" x14ac:dyDescent="0.25">
      <c r="A109" s="18">
        <v>99</v>
      </c>
      <c r="B109" s="54">
        <f ca="1">ROUND(IF('RFR term structures'!B109&lt;0,'RFR term structures'!B109,'RFR term structures'!B109-Shocks!$D109*ABS('RFR term structures'!B109)),5)</f>
        <v>2.843E-2</v>
      </c>
      <c r="C109" s="54">
        <f ca="1">ROUND(IF('RFR term structures'!C109&lt;0,'RFR term structures'!C109,'RFR term structures'!C109-Shocks!$D109*ABS('RFR term structures'!C109)),5)</f>
        <v>2.895E-2</v>
      </c>
      <c r="D109" s="54" t="e">
        <f ca="1">ROUND(IF('RFR term structures'!D109&lt;0,'RFR term structures'!D109,'RFR term structures'!D109-Shocks!$D109*ABS('RFR term structures'!D109)),5)</f>
        <v>#VALUE!</v>
      </c>
      <c r="E109" s="54"/>
      <c r="F109" s="22"/>
      <c r="G109" s="55">
        <f ca="1">ROUND(IF('RFR term structures'!B109&lt;0,'RFR term structures'!B109,'RFR term structures'!B109-Shocks!$D109*ABS('RFR term structures'!B109))+VA!G109,5)</f>
        <v>2.8799999999999999E-2</v>
      </c>
      <c r="H109" s="55">
        <f ca="1">ROUND(IF('RFR term structures'!C109&lt;0,'RFR term structures'!C109,'RFR term structures'!C109-Shocks!$D109*ABS('RFR term structures'!C109))+VA!H109,5)</f>
        <v>2.9239999999999999E-2</v>
      </c>
      <c r="I109" s="55" t="e">
        <f ca="1">ROUND(IF('RFR term structures'!D109&lt;0,'RFR term structures'!D109,'RFR term structures'!D109-Shocks!$D109*ABS('RFR term structures'!D109))+VA!I109,5)</f>
        <v>#VALUE!</v>
      </c>
      <c r="J109" s="55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51"/>
      <c r="V109" s="18"/>
      <c r="W109" s="18"/>
      <c r="X109" s="18"/>
    </row>
    <row r="110" spans="1:24" s="19" customFormat="1" x14ac:dyDescent="0.25">
      <c r="A110" s="18">
        <v>100</v>
      </c>
      <c r="B110" s="54">
        <f ca="1">ROUND(IF('RFR term structures'!B110&lt;0,'RFR term structures'!B110,'RFR term structures'!B110-Shocks!$D110*ABS('RFR term structures'!B110)),5)</f>
        <v>2.8469999999999999E-2</v>
      </c>
      <c r="C110" s="54">
        <f ca="1">ROUND(IF('RFR term structures'!C110&lt;0,'RFR term structures'!C110,'RFR term structures'!C110-Shocks!$D110*ABS('RFR term structures'!C110)),5)</f>
        <v>2.8979999999999999E-2</v>
      </c>
      <c r="D110" s="54" t="e">
        <f ca="1">ROUND(IF('RFR term structures'!D110&lt;0,'RFR term structures'!D110,'RFR term structures'!D110-Shocks!$D110*ABS('RFR term structures'!D110)),5)</f>
        <v>#VALUE!</v>
      </c>
      <c r="E110" s="54"/>
      <c r="F110" s="22"/>
      <c r="G110" s="55">
        <f ca="1">ROUND(IF('RFR term structures'!B110&lt;0,'RFR term structures'!B110,'RFR term structures'!B110-Shocks!$D110*ABS('RFR term structures'!B110))+VA!G110,5)</f>
        <v>2.8830000000000001E-2</v>
      </c>
      <c r="H110" s="55">
        <f ca="1">ROUND(IF('RFR term structures'!C110&lt;0,'RFR term structures'!C110,'RFR term structures'!C110-Shocks!$D110*ABS('RFR term structures'!C110))+VA!H110,5)</f>
        <v>2.9270000000000001E-2</v>
      </c>
      <c r="I110" s="55" t="e">
        <f ca="1">ROUND(IF('RFR term structures'!D110&lt;0,'RFR term structures'!D110,'RFR term structures'!D110-Shocks!$D110*ABS('RFR term structures'!D110))+VA!I110,5)</f>
        <v>#VALUE!</v>
      </c>
      <c r="J110" s="55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51"/>
      <c r="V110" s="18"/>
      <c r="W110" s="18"/>
      <c r="X110" s="18"/>
    </row>
    <row r="111" spans="1:24" s="19" customFormat="1" x14ac:dyDescent="0.25">
      <c r="A111" s="18">
        <v>101</v>
      </c>
      <c r="B111" s="54">
        <f ca="1">ROUND(IF('RFR term structures'!B111&lt;0,'RFR term structures'!B111,'RFR term structures'!B111-Shocks!$D111*ABS('RFR term structures'!B111)),5)</f>
        <v>2.8500000000000001E-2</v>
      </c>
      <c r="C111" s="54">
        <f ca="1">ROUND(IF('RFR term structures'!C111&lt;0,'RFR term structures'!C111,'RFR term structures'!C111-Shocks!$D111*ABS('RFR term structures'!C111)),5)</f>
        <v>2.9020000000000001E-2</v>
      </c>
      <c r="D111" s="54" t="e">
        <f ca="1">ROUND(IF('RFR term structures'!D111&lt;0,'RFR term structures'!D111,'RFR term structures'!D111-Shocks!$D111*ABS('RFR term structures'!D111)),5)</f>
        <v>#VALUE!</v>
      </c>
      <c r="E111" s="54"/>
      <c r="F111" s="22"/>
      <c r="G111" s="55">
        <f ca="1">ROUND(IF('RFR term structures'!B111&lt;0,'RFR term structures'!B111,'RFR term structures'!B111-Shocks!$D111*ABS('RFR term structures'!B111))+VA!G111,5)</f>
        <v>2.887E-2</v>
      </c>
      <c r="H111" s="55">
        <f ca="1">ROUND(IF('RFR term structures'!C111&lt;0,'RFR term structures'!C111,'RFR term structures'!C111-Shocks!$D111*ABS('RFR term structures'!C111))+VA!H111,5)</f>
        <v>2.93E-2</v>
      </c>
      <c r="I111" s="55" t="e">
        <f ca="1">ROUND(IF('RFR term structures'!D111&lt;0,'RFR term structures'!D111,'RFR term structures'!D111-Shocks!$D111*ABS('RFR term structures'!D111))+VA!I111,5)</f>
        <v>#VALUE!</v>
      </c>
      <c r="J111" s="55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51"/>
      <c r="V111" s="18"/>
      <c r="W111" s="18"/>
      <c r="X111" s="18"/>
    </row>
    <row r="112" spans="1:24" s="19" customFormat="1" x14ac:dyDescent="0.25">
      <c r="A112" s="18">
        <v>102</v>
      </c>
      <c r="B112" s="54">
        <f ca="1">ROUND(IF('RFR term structures'!B112&lt;0,'RFR term structures'!B112,'RFR term structures'!B112-Shocks!$D112*ABS('RFR term structures'!B112)),5)</f>
        <v>2.8539999999999999E-2</v>
      </c>
      <c r="C112" s="54">
        <f ca="1">ROUND(IF('RFR term structures'!C112&lt;0,'RFR term structures'!C112,'RFR term structures'!C112-Shocks!$D112*ABS('RFR term structures'!C112)),5)</f>
        <v>2.9059999999999999E-2</v>
      </c>
      <c r="D112" s="54" t="e">
        <f ca="1">ROUND(IF('RFR term structures'!D112&lt;0,'RFR term structures'!D112,'RFR term structures'!D112-Shocks!$D112*ABS('RFR term structures'!D112)),5)</f>
        <v>#VALUE!</v>
      </c>
      <c r="E112" s="54"/>
      <c r="F112" s="22"/>
      <c r="G112" s="55">
        <f ca="1">ROUND(IF('RFR term structures'!B112&lt;0,'RFR term structures'!B112,'RFR term structures'!B112-Shocks!$D112*ABS('RFR term structures'!B112))+VA!G112,5)</f>
        <v>2.8899999999999999E-2</v>
      </c>
      <c r="H112" s="55">
        <f ca="1">ROUND(IF('RFR term structures'!C112&lt;0,'RFR term structures'!C112,'RFR term structures'!C112-Shocks!$D112*ABS('RFR term structures'!C112))+VA!H112,5)</f>
        <v>2.9340000000000001E-2</v>
      </c>
      <c r="I112" s="55" t="e">
        <f ca="1">ROUND(IF('RFR term structures'!D112&lt;0,'RFR term structures'!D112,'RFR term structures'!D112-Shocks!$D112*ABS('RFR term structures'!D112))+VA!I112,5)</f>
        <v>#VALUE!</v>
      </c>
      <c r="J112" s="55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51"/>
      <c r="V112" s="18"/>
      <c r="W112" s="18"/>
      <c r="X112" s="18"/>
    </row>
    <row r="113" spans="1:24" s="19" customFormat="1" x14ac:dyDescent="0.25">
      <c r="A113" s="18">
        <v>103</v>
      </c>
      <c r="B113" s="54">
        <f ca="1">ROUND(IF('RFR term structures'!B113&lt;0,'RFR term structures'!B113,'RFR term structures'!B113-Shocks!$D113*ABS('RFR term structures'!B113)),5)</f>
        <v>2.8580000000000001E-2</v>
      </c>
      <c r="C113" s="54">
        <f ca="1">ROUND(IF('RFR term structures'!C113&lt;0,'RFR term structures'!C113,'RFR term structures'!C113-Shocks!$D113*ABS('RFR term structures'!C113)),5)</f>
        <v>2.9090000000000001E-2</v>
      </c>
      <c r="D113" s="54" t="e">
        <f ca="1">ROUND(IF('RFR term structures'!D113&lt;0,'RFR term structures'!D113,'RFR term structures'!D113-Shocks!$D113*ABS('RFR term structures'!D113)),5)</f>
        <v>#VALUE!</v>
      </c>
      <c r="E113" s="54"/>
      <c r="F113" s="22"/>
      <c r="G113" s="55">
        <f ca="1">ROUND(IF('RFR term structures'!B113&lt;0,'RFR term structures'!B113,'RFR term structures'!B113-Shocks!$D113*ABS('RFR term structures'!B113))+VA!G113,5)</f>
        <v>2.8930000000000001E-2</v>
      </c>
      <c r="H113" s="55">
        <f ca="1">ROUND(IF('RFR term structures'!C113&lt;0,'RFR term structures'!C113,'RFR term structures'!C113-Shocks!$D113*ABS('RFR term structures'!C113))+VA!H113,5)</f>
        <v>2.937E-2</v>
      </c>
      <c r="I113" s="55" t="e">
        <f ca="1">ROUND(IF('RFR term structures'!D113&lt;0,'RFR term structures'!D113,'RFR term structures'!D113-Shocks!$D113*ABS('RFR term structures'!D113))+VA!I113,5)</f>
        <v>#VALUE!</v>
      </c>
      <c r="J113" s="55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51"/>
      <c r="V113" s="18"/>
      <c r="W113" s="18"/>
      <c r="X113" s="18"/>
    </row>
    <row r="114" spans="1:24" s="19" customFormat="1" x14ac:dyDescent="0.25">
      <c r="A114" s="18">
        <v>104</v>
      </c>
      <c r="B114" s="54">
        <f ca="1">ROUND(IF('RFR term structures'!B114&lt;0,'RFR term structures'!B114,'RFR term structures'!B114-Shocks!$D114*ABS('RFR term structures'!B114)),5)</f>
        <v>2.862E-2</v>
      </c>
      <c r="C114" s="54">
        <f ca="1">ROUND(IF('RFR term structures'!C114&lt;0,'RFR term structures'!C114,'RFR term structures'!C114-Shocks!$D114*ABS('RFR term structures'!C114)),5)</f>
        <v>2.912E-2</v>
      </c>
      <c r="D114" s="54" t="e">
        <f ca="1">ROUND(IF('RFR term structures'!D114&lt;0,'RFR term structures'!D114,'RFR term structures'!D114-Shocks!$D114*ABS('RFR term structures'!D114)),5)</f>
        <v>#VALUE!</v>
      </c>
      <c r="E114" s="54"/>
      <c r="F114" s="22"/>
      <c r="G114" s="55">
        <f ca="1">ROUND(IF('RFR term structures'!B114&lt;0,'RFR term structures'!B114,'RFR term structures'!B114-Shocks!$D114*ABS('RFR term structures'!B114))+VA!G114,5)</f>
        <v>2.8979999999999999E-2</v>
      </c>
      <c r="H114" s="55">
        <f ca="1">ROUND(IF('RFR term structures'!C114&lt;0,'RFR term structures'!C114,'RFR term structures'!C114-Shocks!$D114*ABS('RFR term structures'!C114))+VA!H114,5)</f>
        <v>2.9389999999999999E-2</v>
      </c>
      <c r="I114" s="55" t="e">
        <f ca="1">ROUND(IF('RFR term structures'!D114&lt;0,'RFR term structures'!D114,'RFR term structures'!D114-Shocks!$D114*ABS('RFR term structures'!D114))+VA!I114,5)</f>
        <v>#VALUE!</v>
      </c>
      <c r="J114" s="55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51"/>
      <c r="V114" s="18"/>
      <c r="W114" s="18"/>
      <c r="X114" s="18"/>
    </row>
    <row r="115" spans="1:24" s="19" customFormat="1" x14ac:dyDescent="0.25">
      <c r="A115" s="18">
        <v>105</v>
      </c>
      <c r="B115" s="54">
        <f ca="1">ROUND(IF('RFR term structures'!B115&lt;0,'RFR term structures'!B115,'RFR term structures'!B115-Shocks!$D115*ABS('RFR term structures'!B115)),5)</f>
        <v>2.8660000000000001E-2</v>
      </c>
      <c r="C115" s="54">
        <f ca="1">ROUND(IF('RFR term structures'!C115&lt;0,'RFR term structures'!C115,'RFR term structures'!C115-Shocks!$D115*ABS('RFR term structures'!C115)),5)</f>
        <v>2.9149999999999999E-2</v>
      </c>
      <c r="D115" s="54" t="e">
        <f ca="1">ROUND(IF('RFR term structures'!D115&lt;0,'RFR term structures'!D115,'RFR term structures'!D115-Shocks!$D115*ABS('RFR term structures'!D115)),5)</f>
        <v>#VALUE!</v>
      </c>
      <c r="E115" s="54"/>
      <c r="F115" s="22"/>
      <c r="G115" s="55">
        <f ca="1">ROUND(IF('RFR term structures'!B115&lt;0,'RFR term structures'!B115,'RFR term structures'!B115-Shocks!$D115*ABS('RFR term structures'!B115))+VA!G115,5)</f>
        <v>2.9010000000000001E-2</v>
      </c>
      <c r="H115" s="55">
        <f ca="1">ROUND(IF('RFR term structures'!C115&lt;0,'RFR term structures'!C115,'RFR term structures'!C115-Shocks!$D115*ABS('RFR term structures'!C115))+VA!H115,5)</f>
        <v>2.9420000000000002E-2</v>
      </c>
      <c r="I115" s="55" t="e">
        <f ca="1">ROUND(IF('RFR term structures'!D115&lt;0,'RFR term structures'!D115,'RFR term structures'!D115-Shocks!$D115*ABS('RFR term structures'!D115))+VA!I115,5)</f>
        <v>#VALUE!</v>
      </c>
      <c r="J115" s="55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51"/>
      <c r="V115" s="18"/>
      <c r="W115" s="18"/>
      <c r="X115" s="18"/>
    </row>
    <row r="116" spans="1:24" s="19" customFormat="1" x14ac:dyDescent="0.25">
      <c r="A116" s="18">
        <v>106</v>
      </c>
      <c r="B116" s="54">
        <f ca="1">ROUND(IF('RFR term structures'!B116&lt;0,'RFR term structures'!B116,'RFR term structures'!B116-Shocks!$D116*ABS('RFR term structures'!B116)),5)</f>
        <v>2.869E-2</v>
      </c>
      <c r="C116" s="54">
        <f ca="1">ROUND(IF('RFR term structures'!C116&lt;0,'RFR term structures'!C116,'RFR term structures'!C116-Shocks!$D116*ABS('RFR term structures'!C116)),5)</f>
        <v>2.9180000000000001E-2</v>
      </c>
      <c r="D116" s="54" t="e">
        <f ca="1">ROUND(IF('RFR term structures'!D116&lt;0,'RFR term structures'!D116,'RFR term structures'!D116-Shocks!$D116*ABS('RFR term structures'!D116)),5)</f>
        <v>#VALUE!</v>
      </c>
      <c r="E116" s="54"/>
      <c r="F116" s="22"/>
      <c r="G116" s="55">
        <f ca="1">ROUND(IF('RFR term structures'!B116&lt;0,'RFR term structures'!B116,'RFR term structures'!B116-Shocks!$D116*ABS('RFR term structures'!B116))+VA!G116,5)</f>
        <v>2.904E-2</v>
      </c>
      <c r="H116" s="55">
        <f ca="1">ROUND(IF('RFR term structures'!C116&lt;0,'RFR term structures'!C116,'RFR term structures'!C116-Shocks!$D116*ABS('RFR term structures'!C116))+VA!H116,5)</f>
        <v>2.945E-2</v>
      </c>
      <c r="I116" s="55" t="e">
        <f ca="1">ROUND(IF('RFR term structures'!D116&lt;0,'RFR term structures'!D116,'RFR term structures'!D116-Shocks!$D116*ABS('RFR term structures'!D116))+VA!I116,5)</f>
        <v>#VALUE!</v>
      </c>
      <c r="J116" s="55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51"/>
      <c r="V116" s="18"/>
      <c r="W116" s="18"/>
      <c r="X116" s="18"/>
    </row>
    <row r="117" spans="1:24" s="19" customFormat="1" x14ac:dyDescent="0.25">
      <c r="A117" s="18">
        <v>107</v>
      </c>
      <c r="B117" s="54">
        <f ca="1">ROUND(IF('RFR term structures'!B117&lt;0,'RFR term structures'!B117,'RFR term structures'!B117-Shocks!$D117*ABS('RFR term structures'!B117)),5)</f>
        <v>2.8729999999999999E-2</v>
      </c>
      <c r="C117" s="54">
        <f ca="1">ROUND(IF('RFR term structures'!C117&lt;0,'RFR term structures'!C117,'RFR term structures'!C117-Shocks!$D117*ABS('RFR term structures'!C117)),5)</f>
        <v>2.921E-2</v>
      </c>
      <c r="D117" s="54" t="e">
        <f ca="1">ROUND(IF('RFR term structures'!D117&lt;0,'RFR term structures'!D117,'RFR term structures'!D117-Shocks!$D117*ABS('RFR term structures'!D117)),5)</f>
        <v>#VALUE!</v>
      </c>
      <c r="E117" s="54"/>
      <c r="F117" s="22"/>
      <c r="G117" s="55">
        <f ca="1">ROUND(IF('RFR term structures'!B117&lt;0,'RFR term structures'!B117,'RFR term structures'!B117-Shocks!$D117*ABS('RFR term structures'!B117))+VA!G117,5)</f>
        <v>2.9069999999999999E-2</v>
      </c>
      <c r="H117" s="55">
        <f ca="1">ROUND(IF('RFR term structures'!C117&lt;0,'RFR term structures'!C117,'RFR term structures'!C117-Shocks!$D117*ABS('RFR term structures'!C117))+VA!H117,5)</f>
        <v>2.9479999999999999E-2</v>
      </c>
      <c r="I117" s="55" t="e">
        <f ca="1">ROUND(IF('RFR term structures'!D117&lt;0,'RFR term structures'!D117,'RFR term structures'!D117-Shocks!$D117*ABS('RFR term structures'!D117))+VA!I117,5)</f>
        <v>#VALUE!</v>
      </c>
      <c r="J117" s="55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51"/>
      <c r="V117" s="18"/>
      <c r="W117" s="18"/>
      <c r="X117" s="18"/>
    </row>
    <row r="118" spans="1:24" s="19" customFormat="1" x14ac:dyDescent="0.25">
      <c r="A118" s="18">
        <v>108</v>
      </c>
      <c r="B118" s="54">
        <f ca="1">ROUND(IF('RFR term structures'!B118&lt;0,'RFR term structures'!B118,'RFR term structures'!B118-Shocks!$D118*ABS('RFR term structures'!B118)),5)</f>
        <v>2.8760000000000001E-2</v>
      </c>
      <c r="C118" s="54">
        <f ca="1">ROUND(IF('RFR term structures'!C118&lt;0,'RFR term structures'!C118,'RFR term structures'!C118-Shocks!$D118*ABS('RFR term structures'!C118)),5)</f>
        <v>2.9239999999999999E-2</v>
      </c>
      <c r="D118" s="54" t="e">
        <f ca="1">ROUND(IF('RFR term structures'!D118&lt;0,'RFR term structures'!D118,'RFR term structures'!D118-Shocks!$D118*ABS('RFR term structures'!D118)),5)</f>
        <v>#VALUE!</v>
      </c>
      <c r="E118" s="54"/>
      <c r="F118" s="22"/>
      <c r="G118" s="55">
        <f ca="1">ROUND(IF('RFR term structures'!B118&lt;0,'RFR term structures'!B118,'RFR term structures'!B118-Shocks!$D118*ABS('RFR term structures'!B118))+VA!G118,5)</f>
        <v>2.9100000000000001E-2</v>
      </c>
      <c r="H118" s="55">
        <f ca="1">ROUND(IF('RFR term structures'!C118&lt;0,'RFR term structures'!C118,'RFR term structures'!C118-Shocks!$D118*ABS('RFR term structures'!C118))+VA!H118,5)</f>
        <v>2.9510000000000002E-2</v>
      </c>
      <c r="I118" s="55" t="e">
        <f ca="1">ROUND(IF('RFR term structures'!D118&lt;0,'RFR term structures'!D118,'RFR term structures'!D118-Shocks!$D118*ABS('RFR term structures'!D118))+VA!I118,5)</f>
        <v>#VALUE!</v>
      </c>
      <c r="J118" s="55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51"/>
      <c r="V118" s="18"/>
      <c r="W118" s="18"/>
      <c r="X118" s="18"/>
    </row>
    <row r="119" spans="1:24" s="19" customFormat="1" x14ac:dyDescent="0.25">
      <c r="A119" s="18">
        <v>109</v>
      </c>
      <c r="B119" s="54">
        <f ca="1">ROUND(IF('RFR term structures'!B119&lt;0,'RFR term structures'!B119,'RFR term structures'!B119-Shocks!$D119*ABS('RFR term structures'!B119)),5)</f>
        <v>2.879E-2</v>
      </c>
      <c r="C119" s="54">
        <f ca="1">ROUND(IF('RFR term structures'!C119&lt;0,'RFR term structures'!C119,'RFR term structures'!C119-Shocks!$D119*ABS('RFR term structures'!C119)),5)</f>
        <v>2.9270000000000001E-2</v>
      </c>
      <c r="D119" s="54" t="e">
        <f ca="1">ROUND(IF('RFR term structures'!D119&lt;0,'RFR term structures'!D119,'RFR term structures'!D119-Shocks!$D119*ABS('RFR term structures'!D119)),5)</f>
        <v>#VALUE!</v>
      </c>
      <c r="E119" s="54"/>
      <c r="F119" s="22"/>
      <c r="G119" s="55">
        <f ca="1">ROUND(IF('RFR term structures'!B119&lt;0,'RFR term structures'!B119,'RFR term structures'!B119-Shocks!$D119*ABS('RFR term structures'!B119))+VA!G119,5)</f>
        <v>2.913E-2</v>
      </c>
      <c r="H119" s="55">
        <f ca="1">ROUND(IF('RFR term structures'!C119&lt;0,'RFR term structures'!C119,'RFR term structures'!C119-Shocks!$D119*ABS('RFR term structures'!C119))+VA!H119,5)</f>
        <v>2.9530000000000001E-2</v>
      </c>
      <c r="I119" s="55" t="e">
        <f ca="1">ROUND(IF('RFR term structures'!D119&lt;0,'RFR term structures'!D119,'RFR term structures'!D119-Shocks!$D119*ABS('RFR term structures'!D119))+VA!I119,5)</f>
        <v>#VALUE!</v>
      </c>
      <c r="J119" s="55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51"/>
      <c r="V119" s="18"/>
      <c r="W119" s="18"/>
      <c r="X119" s="18"/>
    </row>
    <row r="120" spans="1:24" s="19" customFormat="1" x14ac:dyDescent="0.25">
      <c r="A120" s="18">
        <v>110</v>
      </c>
      <c r="B120" s="54">
        <f ca="1">ROUND(IF('RFR term structures'!B120&lt;0,'RFR term structures'!B120,'RFR term structures'!B120-Shocks!$D120*ABS('RFR term structures'!B120)),5)</f>
        <v>2.8819999999999998E-2</v>
      </c>
      <c r="C120" s="54">
        <f ca="1">ROUND(IF('RFR term structures'!C120&lt;0,'RFR term structures'!C120,'RFR term structures'!C120-Shocks!$D120*ABS('RFR term structures'!C120)),5)</f>
        <v>2.93E-2</v>
      </c>
      <c r="D120" s="54" t="e">
        <f ca="1">ROUND(IF('RFR term structures'!D120&lt;0,'RFR term structures'!D120,'RFR term structures'!D120-Shocks!$D120*ABS('RFR term structures'!D120)),5)</f>
        <v>#VALUE!</v>
      </c>
      <c r="E120" s="54"/>
      <c r="F120" s="22"/>
      <c r="G120" s="55">
        <f ca="1">ROUND(IF('RFR term structures'!B120&lt;0,'RFR term structures'!B120,'RFR term structures'!B120-Shocks!$D120*ABS('RFR term structures'!B120))+VA!G120,5)</f>
        <v>2.9149999999999999E-2</v>
      </c>
      <c r="H120" s="55">
        <f ca="1">ROUND(IF('RFR term structures'!C120&lt;0,'RFR term structures'!C120,'RFR term structures'!C120-Shocks!$D120*ABS('RFR term structures'!C120))+VA!H120,5)</f>
        <v>2.9559999999999999E-2</v>
      </c>
      <c r="I120" s="55" t="e">
        <f ca="1">ROUND(IF('RFR term structures'!D120&lt;0,'RFR term structures'!D120,'RFR term structures'!D120-Shocks!$D120*ABS('RFR term structures'!D120))+VA!I120,5)</f>
        <v>#VALUE!</v>
      </c>
      <c r="J120" s="55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51"/>
      <c r="V120" s="18"/>
      <c r="W120" s="18"/>
      <c r="X120" s="18"/>
    </row>
    <row r="121" spans="1:24" s="19" customFormat="1" x14ac:dyDescent="0.25">
      <c r="A121" s="18">
        <v>111</v>
      </c>
      <c r="B121" s="54">
        <f ca="1">ROUND(IF('RFR term structures'!B121&lt;0,'RFR term structures'!B121,'RFR term structures'!B121-Shocks!$D121*ABS('RFR term structures'!B121)),5)</f>
        <v>2.886E-2</v>
      </c>
      <c r="C121" s="54">
        <f ca="1">ROUND(IF('RFR term structures'!C121&lt;0,'RFR term structures'!C121,'RFR term structures'!C121-Shocks!$D121*ABS('RFR term structures'!C121)),5)</f>
        <v>2.9329999999999998E-2</v>
      </c>
      <c r="D121" s="54" t="e">
        <f ca="1">ROUND(IF('RFR term structures'!D121&lt;0,'RFR term structures'!D121,'RFR term structures'!D121-Shocks!$D121*ABS('RFR term structures'!D121)),5)</f>
        <v>#VALUE!</v>
      </c>
      <c r="E121" s="54"/>
      <c r="F121" s="22"/>
      <c r="G121" s="55">
        <f ca="1">ROUND(IF('RFR term structures'!B121&lt;0,'RFR term structures'!B121,'RFR term structures'!B121-Shocks!$D121*ABS('RFR term structures'!B121))+VA!G121,5)</f>
        <v>2.9190000000000001E-2</v>
      </c>
      <c r="H121" s="55">
        <f ca="1">ROUND(IF('RFR term structures'!C121&lt;0,'RFR term structures'!C121,'RFR term structures'!C121-Shocks!$D121*ABS('RFR term structures'!C121))+VA!H121,5)</f>
        <v>2.9579999999999999E-2</v>
      </c>
      <c r="I121" s="55" t="e">
        <f ca="1">ROUND(IF('RFR term structures'!D121&lt;0,'RFR term structures'!D121,'RFR term structures'!D121-Shocks!$D121*ABS('RFR term structures'!D121))+VA!I121,5)</f>
        <v>#VALUE!</v>
      </c>
      <c r="J121" s="55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51"/>
      <c r="V121" s="18"/>
      <c r="W121" s="18"/>
      <c r="X121" s="18"/>
    </row>
    <row r="122" spans="1:24" s="19" customFormat="1" x14ac:dyDescent="0.25">
      <c r="A122" s="18">
        <v>112</v>
      </c>
      <c r="B122" s="54">
        <f ca="1">ROUND(IF('RFR term structures'!B122&lt;0,'RFR term structures'!B122,'RFR term structures'!B122-Shocks!$D122*ABS('RFR term structures'!B122)),5)</f>
        <v>2.8889999999999999E-2</v>
      </c>
      <c r="C122" s="54">
        <f ca="1">ROUND(IF('RFR term structures'!C122&lt;0,'RFR term structures'!C122,'RFR term structures'!C122-Shocks!$D122*ABS('RFR term structures'!C122)),5)</f>
        <v>2.9350000000000001E-2</v>
      </c>
      <c r="D122" s="54" t="e">
        <f ca="1">ROUND(IF('RFR term structures'!D122&lt;0,'RFR term structures'!D122,'RFR term structures'!D122-Shocks!$D122*ABS('RFR term structures'!D122)),5)</f>
        <v>#VALUE!</v>
      </c>
      <c r="E122" s="54"/>
      <c r="F122" s="22"/>
      <c r="G122" s="55">
        <f ca="1">ROUND(IF('RFR term structures'!B122&lt;0,'RFR term structures'!B122,'RFR term structures'!B122-Shocks!$D122*ABS('RFR term structures'!B122))+VA!G122,5)</f>
        <v>2.9219999999999999E-2</v>
      </c>
      <c r="H122" s="55">
        <f ca="1">ROUND(IF('RFR term structures'!C122&lt;0,'RFR term structures'!C122,'RFR term structures'!C122-Shocks!$D122*ABS('RFR term structures'!C122))+VA!H122,5)</f>
        <v>2.9610000000000001E-2</v>
      </c>
      <c r="I122" s="55" t="e">
        <f ca="1">ROUND(IF('RFR term structures'!D122&lt;0,'RFR term structures'!D122,'RFR term structures'!D122-Shocks!$D122*ABS('RFR term structures'!D122))+VA!I122,5)</f>
        <v>#VALUE!</v>
      </c>
      <c r="J122" s="55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51"/>
      <c r="V122" s="18"/>
      <c r="W122" s="18"/>
      <c r="X122" s="18"/>
    </row>
    <row r="123" spans="1:24" s="19" customFormat="1" x14ac:dyDescent="0.25">
      <c r="A123" s="18">
        <v>113</v>
      </c>
      <c r="B123" s="54">
        <f ca="1">ROUND(IF('RFR term structures'!B123&lt;0,'RFR term structures'!B123,'RFR term structures'!B123-Shocks!$D123*ABS('RFR term structures'!B123)),5)</f>
        <v>2.8920000000000001E-2</v>
      </c>
      <c r="C123" s="54">
        <f ca="1">ROUND(IF('RFR term structures'!C123&lt;0,'RFR term structures'!C123,'RFR term structures'!C123-Shocks!$D123*ABS('RFR term structures'!C123)),5)</f>
        <v>2.938E-2</v>
      </c>
      <c r="D123" s="54" t="e">
        <f ca="1">ROUND(IF('RFR term structures'!D123&lt;0,'RFR term structures'!D123,'RFR term structures'!D123-Shocks!$D123*ABS('RFR term structures'!D123)),5)</f>
        <v>#VALUE!</v>
      </c>
      <c r="E123" s="54"/>
      <c r="F123" s="22"/>
      <c r="G123" s="55">
        <f ca="1">ROUND(IF('RFR term structures'!B123&lt;0,'RFR term structures'!B123,'RFR term structures'!B123-Shocks!$D123*ABS('RFR term structures'!B123))+VA!G123,5)</f>
        <v>2.9239999999999999E-2</v>
      </c>
      <c r="H123" s="55">
        <f ca="1">ROUND(IF('RFR term structures'!C123&lt;0,'RFR term structures'!C123,'RFR term structures'!C123-Shocks!$D123*ABS('RFR term structures'!C123))+VA!H123,5)</f>
        <v>2.964E-2</v>
      </c>
      <c r="I123" s="55" t="e">
        <f ca="1">ROUND(IF('RFR term structures'!D123&lt;0,'RFR term structures'!D123,'RFR term structures'!D123-Shocks!$D123*ABS('RFR term structures'!D123))+VA!I123,5)</f>
        <v>#VALUE!</v>
      </c>
      <c r="J123" s="55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51"/>
      <c r="V123" s="18"/>
      <c r="W123" s="18"/>
      <c r="X123" s="18"/>
    </row>
    <row r="124" spans="1:24" s="19" customFormat="1" x14ac:dyDescent="0.25">
      <c r="A124" s="18">
        <v>114</v>
      </c>
      <c r="B124" s="54">
        <f ca="1">ROUND(IF('RFR term structures'!B124&lt;0,'RFR term structures'!B124,'RFR term structures'!B124-Shocks!$D124*ABS('RFR term structures'!B124)),5)</f>
        <v>2.895E-2</v>
      </c>
      <c r="C124" s="54">
        <f ca="1">ROUND(IF('RFR term structures'!C124&lt;0,'RFR term structures'!C124,'RFR term structures'!C124-Shocks!$D124*ABS('RFR term structures'!C124)),5)</f>
        <v>2.9409999999999999E-2</v>
      </c>
      <c r="D124" s="54" t="e">
        <f ca="1">ROUND(IF('RFR term structures'!D124&lt;0,'RFR term structures'!D124,'RFR term structures'!D124-Shocks!$D124*ABS('RFR term structures'!D124)),5)</f>
        <v>#VALUE!</v>
      </c>
      <c r="E124" s="54"/>
      <c r="F124" s="22"/>
      <c r="G124" s="55">
        <f ca="1">ROUND(IF('RFR term structures'!B124&lt;0,'RFR term structures'!B124,'RFR term structures'!B124-Shocks!$D124*ABS('RFR term structures'!B124))+VA!G124,5)</f>
        <v>2.9270000000000001E-2</v>
      </c>
      <c r="H124" s="55">
        <f ca="1">ROUND(IF('RFR term structures'!C124&lt;0,'RFR term structures'!C124,'RFR term structures'!C124-Shocks!$D124*ABS('RFR term structures'!C124))+VA!H124,5)</f>
        <v>2.9659999999999999E-2</v>
      </c>
      <c r="I124" s="55" t="e">
        <f ca="1">ROUND(IF('RFR term structures'!D124&lt;0,'RFR term structures'!D124,'RFR term structures'!D124-Shocks!$D124*ABS('RFR term structures'!D124))+VA!I124,5)</f>
        <v>#VALUE!</v>
      </c>
      <c r="J124" s="55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51"/>
      <c r="V124" s="18"/>
      <c r="W124" s="18"/>
      <c r="X124" s="18"/>
    </row>
    <row r="125" spans="1:24" s="19" customFormat="1" x14ac:dyDescent="0.25">
      <c r="A125" s="18">
        <v>115</v>
      </c>
      <c r="B125" s="54">
        <f ca="1">ROUND(IF('RFR term structures'!B125&lt;0,'RFR term structures'!B125,'RFR term structures'!B125-Shocks!$D125*ABS('RFR term structures'!B125)),5)</f>
        <v>2.8979999999999999E-2</v>
      </c>
      <c r="C125" s="54">
        <f ca="1">ROUND(IF('RFR term structures'!C125&lt;0,'RFR term structures'!C125,'RFR term structures'!C125-Shocks!$D125*ABS('RFR term structures'!C125)),5)</f>
        <v>2.9430000000000001E-2</v>
      </c>
      <c r="D125" s="54" t="e">
        <f ca="1">ROUND(IF('RFR term structures'!D125&lt;0,'RFR term structures'!D125,'RFR term structures'!D125-Shocks!$D125*ABS('RFR term structures'!D125)),5)</f>
        <v>#VALUE!</v>
      </c>
      <c r="E125" s="54"/>
      <c r="F125" s="22"/>
      <c r="G125" s="55">
        <f ca="1">ROUND(IF('RFR term structures'!B125&lt;0,'RFR term structures'!B125,'RFR term structures'!B125-Shocks!$D125*ABS('RFR term structures'!B125))+VA!G125,5)</f>
        <v>2.929E-2</v>
      </c>
      <c r="H125" s="55">
        <f ca="1">ROUND(IF('RFR term structures'!C125&lt;0,'RFR term structures'!C125,'RFR term structures'!C125-Shocks!$D125*ABS('RFR term structures'!C125))+VA!H125,5)</f>
        <v>2.9680000000000002E-2</v>
      </c>
      <c r="I125" s="55" t="e">
        <f ca="1">ROUND(IF('RFR term structures'!D125&lt;0,'RFR term structures'!D125,'RFR term structures'!D125-Shocks!$D125*ABS('RFR term structures'!D125))+VA!I125,5)</f>
        <v>#VALUE!</v>
      </c>
      <c r="J125" s="55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51"/>
      <c r="V125" s="18"/>
      <c r="W125" s="18"/>
      <c r="X125" s="18"/>
    </row>
    <row r="126" spans="1:24" s="19" customFormat="1" x14ac:dyDescent="0.25">
      <c r="A126" s="18">
        <v>116</v>
      </c>
      <c r="B126" s="54">
        <f ca="1">ROUND(IF('RFR term structures'!B126&lt;0,'RFR term structures'!B126,'RFR term structures'!B126-Shocks!$D126*ABS('RFR term structures'!B126)),5)</f>
        <v>2.9010000000000001E-2</v>
      </c>
      <c r="C126" s="54">
        <f ca="1">ROUND(IF('RFR term structures'!C126&lt;0,'RFR term structures'!C126,'RFR term structures'!C126-Shocks!$D126*ABS('RFR term structures'!C126)),5)</f>
        <v>2.946E-2</v>
      </c>
      <c r="D126" s="54" t="e">
        <f ca="1">ROUND(IF('RFR term structures'!D126&lt;0,'RFR term structures'!D126,'RFR term structures'!D126-Shocks!$D126*ABS('RFR term structures'!D126)),5)</f>
        <v>#VALUE!</v>
      </c>
      <c r="E126" s="54"/>
      <c r="F126" s="22"/>
      <c r="G126" s="55">
        <f ca="1">ROUND(IF('RFR term structures'!B126&lt;0,'RFR term structures'!B126,'RFR term structures'!B126-Shocks!$D126*ABS('RFR term structures'!B126))+VA!G126,5)</f>
        <v>2.9329999999999998E-2</v>
      </c>
      <c r="H126" s="55">
        <f ca="1">ROUND(IF('RFR term structures'!C126&lt;0,'RFR term structures'!C126,'RFR term structures'!C126-Shocks!$D126*ABS('RFR term structures'!C126))+VA!H126,5)</f>
        <v>2.971E-2</v>
      </c>
      <c r="I126" s="55" t="e">
        <f ca="1">ROUND(IF('RFR term structures'!D126&lt;0,'RFR term structures'!D126,'RFR term structures'!D126-Shocks!$D126*ABS('RFR term structures'!D126))+VA!I126,5)</f>
        <v>#VALUE!</v>
      </c>
      <c r="J126" s="55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51"/>
      <c r="V126" s="18"/>
      <c r="W126" s="18"/>
      <c r="X126" s="18"/>
    </row>
    <row r="127" spans="1:24" s="19" customFormat="1" x14ac:dyDescent="0.25">
      <c r="A127" s="18">
        <v>117</v>
      </c>
      <c r="B127" s="54">
        <f ca="1">ROUND(IF('RFR term structures'!B127&lt;0,'RFR term structures'!B127,'RFR term structures'!B127-Shocks!$D127*ABS('RFR term structures'!B127)),5)</f>
        <v>2.904E-2</v>
      </c>
      <c r="C127" s="54">
        <f ca="1">ROUND(IF('RFR term structures'!C127&lt;0,'RFR term structures'!C127,'RFR term structures'!C127-Shocks!$D127*ABS('RFR term structures'!C127)),5)</f>
        <v>2.9479999999999999E-2</v>
      </c>
      <c r="D127" s="54" t="e">
        <f ca="1">ROUND(IF('RFR term structures'!D127&lt;0,'RFR term structures'!D127,'RFR term structures'!D127-Shocks!$D127*ABS('RFR term structures'!D127)),5)</f>
        <v>#VALUE!</v>
      </c>
      <c r="E127" s="54"/>
      <c r="F127" s="22"/>
      <c r="G127" s="55">
        <f ca="1">ROUND(IF('RFR term structures'!B127&lt;0,'RFR term structures'!B127,'RFR term structures'!B127-Shocks!$D127*ABS('RFR term structures'!B127))+VA!G127,5)</f>
        <v>2.9350000000000001E-2</v>
      </c>
      <c r="H127" s="55">
        <f ca="1">ROUND(IF('RFR term structures'!C127&lt;0,'RFR term structures'!C127,'RFR term structures'!C127-Shocks!$D127*ABS('RFR term structures'!C127))+VA!H127,5)</f>
        <v>2.9729999999999999E-2</v>
      </c>
      <c r="I127" s="55" t="e">
        <f ca="1">ROUND(IF('RFR term structures'!D127&lt;0,'RFR term structures'!D127,'RFR term structures'!D127-Shocks!$D127*ABS('RFR term structures'!D127))+VA!I127,5)</f>
        <v>#VALUE!</v>
      </c>
      <c r="J127" s="55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51"/>
      <c r="V127" s="18"/>
      <c r="W127" s="18"/>
      <c r="X127" s="18"/>
    </row>
    <row r="128" spans="1:24" s="19" customFormat="1" x14ac:dyDescent="0.25">
      <c r="A128" s="18">
        <v>118</v>
      </c>
      <c r="B128" s="54">
        <f ca="1">ROUND(IF('RFR term structures'!B128&lt;0,'RFR term structures'!B128,'RFR term structures'!B128-Shocks!$D128*ABS('RFR term structures'!B128)),5)</f>
        <v>2.9059999999999999E-2</v>
      </c>
      <c r="C128" s="54">
        <f ca="1">ROUND(IF('RFR term structures'!C128&lt;0,'RFR term structures'!C128,'RFR term structures'!C128-Shocks!$D128*ABS('RFR term structures'!C128)),5)</f>
        <v>2.9499999999999998E-2</v>
      </c>
      <c r="D128" s="54" t="e">
        <f ca="1">ROUND(IF('RFR term structures'!D128&lt;0,'RFR term structures'!D128,'RFR term structures'!D128-Shocks!$D128*ABS('RFR term structures'!D128)),5)</f>
        <v>#VALUE!</v>
      </c>
      <c r="E128" s="54"/>
      <c r="F128" s="22"/>
      <c r="G128" s="55">
        <f ca="1">ROUND(IF('RFR term structures'!B128&lt;0,'RFR term structures'!B128,'RFR term structures'!B128-Shocks!$D128*ABS('RFR term structures'!B128))+VA!G128,5)</f>
        <v>2.937E-2</v>
      </c>
      <c r="H128" s="55">
        <f ca="1">ROUND(IF('RFR term structures'!C128&lt;0,'RFR term structures'!C128,'RFR term structures'!C128-Shocks!$D128*ABS('RFR term structures'!C128))+VA!H128,5)</f>
        <v>2.9749999999999999E-2</v>
      </c>
      <c r="I128" s="55" t="e">
        <f ca="1">ROUND(IF('RFR term structures'!D128&lt;0,'RFR term structures'!D128,'RFR term structures'!D128-Shocks!$D128*ABS('RFR term structures'!D128))+VA!I128,5)</f>
        <v>#VALUE!</v>
      </c>
      <c r="J128" s="5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51"/>
      <c r="V128" s="18"/>
      <c r="W128" s="18"/>
      <c r="X128" s="18"/>
    </row>
    <row r="129" spans="1:24" s="19" customFormat="1" x14ac:dyDescent="0.25">
      <c r="A129" s="18">
        <v>119</v>
      </c>
      <c r="B129" s="54">
        <f ca="1">ROUND(IF('RFR term structures'!B129&lt;0,'RFR term structures'!B129,'RFR term structures'!B129-Shocks!$D129*ABS('RFR term structures'!B129)),5)</f>
        <v>2.9100000000000001E-2</v>
      </c>
      <c r="C129" s="54">
        <f ca="1">ROUND(IF('RFR term structures'!C129&lt;0,'RFR term structures'!C129,'RFR term structures'!C129-Shocks!$D129*ABS('RFR term structures'!C129)),5)</f>
        <v>2.9530000000000001E-2</v>
      </c>
      <c r="D129" s="54" t="e">
        <f ca="1">ROUND(IF('RFR term structures'!D129&lt;0,'RFR term structures'!D129,'RFR term structures'!D129-Shocks!$D129*ABS('RFR term structures'!D129)),5)</f>
        <v>#VALUE!</v>
      </c>
      <c r="E129" s="54"/>
      <c r="F129" s="22"/>
      <c r="G129" s="55">
        <f ca="1">ROUND(IF('RFR term structures'!B129&lt;0,'RFR term structures'!B129,'RFR term structures'!B129-Shocks!$D129*ABS('RFR term structures'!B129))+VA!G129,5)</f>
        <v>2.9409999999999999E-2</v>
      </c>
      <c r="H129" s="55">
        <f ca="1">ROUND(IF('RFR term structures'!C129&lt;0,'RFR term structures'!C129,'RFR term structures'!C129-Shocks!$D129*ABS('RFR term structures'!C129))+VA!H129,5)</f>
        <v>2.9780000000000001E-2</v>
      </c>
      <c r="I129" s="55" t="e">
        <f ca="1">ROUND(IF('RFR term structures'!D129&lt;0,'RFR term structures'!D129,'RFR term structures'!D129-Shocks!$D129*ABS('RFR term structures'!D129))+VA!I129,5)</f>
        <v>#VALUE!</v>
      </c>
      <c r="J129" s="55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51"/>
      <c r="V129" s="18"/>
      <c r="W129" s="18"/>
      <c r="X129" s="18"/>
    </row>
    <row r="130" spans="1:24" s="19" customFormat="1" x14ac:dyDescent="0.25">
      <c r="A130" s="18">
        <v>120</v>
      </c>
      <c r="B130" s="54">
        <f ca="1">ROUND(IF('RFR term structures'!B130&lt;0,'RFR term structures'!B130,'RFR term structures'!B130-Shocks!$D130*ABS('RFR term structures'!B130)),5)</f>
        <v>2.912E-2</v>
      </c>
      <c r="C130" s="54">
        <f ca="1">ROUND(IF('RFR term structures'!C130&lt;0,'RFR term structures'!C130,'RFR term structures'!C130-Shocks!$D130*ABS('RFR term structures'!C130)),5)</f>
        <v>2.955E-2</v>
      </c>
      <c r="D130" s="54" t="e">
        <f ca="1">ROUND(IF('RFR term structures'!D130&lt;0,'RFR term structures'!D130,'RFR term structures'!D130-Shocks!$D130*ABS('RFR term structures'!D130)),5)</f>
        <v>#VALUE!</v>
      </c>
      <c r="E130" s="54"/>
      <c r="F130" s="22"/>
      <c r="G130" s="55">
        <f ca="1">ROUND(IF('RFR term structures'!B130&lt;0,'RFR term structures'!B130,'RFR term structures'!B130-Shocks!$D130*ABS('RFR term structures'!B130))+VA!G130,5)</f>
        <v>2.9430000000000001E-2</v>
      </c>
      <c r="H130" s="55">
        <f ca="1">ROUND(IF('RFR term structures'!C130&lt;0,'RFR term structures'!C130,'RFR term structures'!C130-Shocks!$D130*ABS('RFR term structures'!C130))+VA!H130,5)</f>
        <v>2.9790000000000001E-2</v>
      </c>
      <c r="I130" s="55" t="e">
        <f ca="1">ROUND(IF('RFR term structures'!D130&lt;0,'RFR term structures'!D130,'RFR term structures'!D130-Shocks!$D130*ABS('RFR term structures'!D130))+VA!I130,5)</f>
        <v>#VALUE!</v>
      </c>
      <c r="J130" s="55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9" customFormat="1" x14ac:dyDescent="0.25">
      <c r="A131" s="18"/>
      <c r="B131" s="39"/>
      <c r="C131" s="39"/>
      <c r="D131" s="39"/>
      <c r="E131" s="39"/>
      <c r="F131" s="22"/>
      <c r="G131" s="41"/>
      <c r="H131" s="41"/>
      <c r="I131" s="41"/>
      <c r="J131" s="41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9" customFormat="1" x14ac:dyDescent="0.25">
      <c r="A132" s="18"/>
      <c r="B132" s="39"/>
      <c r="C132" s="39"/>
      <c r="D132" s="39"/>
      <c r="E132" s="39"/>
      <c r="F132" s="22"/>
      <c r="G132" s="41"/>
      <c r="H132" s="41"/>
      <c r="I132" s="41"/>
      <c r="J132" s="41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9" customFormat="1" x14ac:dyDescent="0.25">
      <c r="A133" s="18"/>
      <c r="B133" s="39"/>
      <c r="C133" s="39"/>
      <c r="D133" s="39"/>
      <c r="E133" s="39"/>
      <c r="F133" s="22"/>
      <c r="G133" s="41"/>
      <c r="H133" s="41"/>
      <c r="I133" s="41"/>
      <c r="J133" s="41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9" customFormat="1" x14ac:dyDescent="0.25">
      <c r="A134" s="18"/>
      <c r="B134" s="39"/>
      <c r="C134" s="39"/>
      <c r="D134" s="39"/>
      <c r="E134" s="39"/>
      <c r="F134" s="22"/>
      <c r="G134" s="41"/>
      <c r="H134" s="41"/>
      <c r="I134" s="41"/>
      <c r="J134" s="41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9" customFormat="1" x14ac:dyDescent="0.25">
      <c r="A135" s="18"/>
      <c r="B135" s="39"/>
      <c r="C135" s="39"/>
      <c r="D135" s="39"/>
      <c r="E135" s="39"/>
      <c r="F135" s="22"/>
      <c r="G135" s="41"/>
      <c r="H135" s="41"/>
      <c r="I135" s="41"/>
      <c r="J135" s="41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19" customFormat="1" x14ac:dyDescent="0.25">
      <c r="A136" s="18"/>
      <c r="B136" s="39"/>
      <c r="C136" s="39"/>
      <c r="D136" s="39"/>
      <c r="E136" s="39"/>
      <c r="F136" s="22"/>
      <c r="G136" s="41"/>
      <c r="H136" s="41"/>
      <c r="I136" s="41"/>
      <c r="J136" s="41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9" customFormat="1" x14ac:dyDescent="0.25">
      <c r="A137" s="18"/>
      <c r="B137" s="39"/>
      <c r="C137" s="39"/>
      <c r="D137" s="39"/>
      <c r="E137" s="39"/>
      <c r="F137" s="22"/>
      <c r="G137" s="41"/>
      <c r="H137" s="41"/>
      <c r="I137" s="41"/>
      <c r="J137" s="41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19" customFormat="1" x14ac:dyDescent="0.25">
      <c r="A138" s="18"/>
      <c r="B138" s="39"/>
      <c r="C138" s="39"/>
      <c r="D138" s="39"/>
      <c r="E138" s="39"/>
      <c r="F138" s="22"/>
      <c r="G138" s="41"/>
      <c r="H138" s="41"/>
      <c r="I138" s="41"/>
      <c r="J138" s="41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9" customFormat="1" x14ac:dyDescent="0.25">
      <c r="A139" s="18"/>
      <c r="B139" s="39"/>
      <c r="C139" s="39"/>
      <c r="D139" s="39"/>
      <c r="E139" s="39"/>
      <c r="F139" s="22"/>
      <c r="G139" s="41"/>
      <c r="H139" s="41"/>
      <c r="I139" s="41"/>
      <c r="J139" s="41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9" customFormat="1" x14ac:dyDescent="0.25">
      <c r="A140" s="18"/>
      <c r="B140" s="39"/>
      <c r="C140" s="39"/>
      <c r="D140" s="39"/>
      <c r="E140" s="39"/>
      <c r="F140" s="22"/>
      <c r="G140" s="41"/>
      <c r="H140" s="41"/>
      <c r="I140" s="41"/>
      <c r="J140" s="41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9" customFormat="1" x14ac:dyDescent="0.25">
      <c r="A141" s="18"/>
      <c r="B141" s="39"/>
      <c r="C141" s="39"/>
      <c r="D141" s="39"/>
      <c r="E141" s="39"/>
      <c r="F141" s="22"/>
      <c r="G141" s="41"/>
      <c r="H141" s="41"/>
      <c r="I141" s="41"/>
      <c r="J141" s="41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9" customFormat="1" x14ac:dyDescent="0.25">
      <c r="A142" s="18"/>
      <c r="B142" s="39"/>
      <c r="C142" s="39"/>
      <c r="D142" s="39"/>
      <c r="E142" s="39"/>
      <c r="F142" s="22"/>
      <c r="G142" s="41"/>
      <c r="H142" s="41"/>
      <c r="I142" s="41"/>
      <c r="J142" s="41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9" customFormat="1" x14ac:dyDescent="0.25">
      <c r="A143" s="18"/>
      <c r="B143" s="39"/>
      <c r="C143" s="39"/>
      <c r="D143" s="39"/>
      <c r="E143" s="39"/>
      <c r="F143" s="22"/>
      <c r="G143" s="41"/>
      <c r="H143" s="41"/>
      <c r="I143" s="41"/>
      <c r="J143" s="41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9" customFormat="1" x14ac:dyDescent="0.25">
      <c r="A144" s="18"/>
      <c r="B144" s="39"/>
      <c r="C144" s="39"/>
      <c r="D144" s="39"/>
      <c r="E144" s="39"/>
      <c r="F144" s="22"/>
      <c r="G144" s="41"/>
      <c r="H144" s="41"/>
      <c r="I144" s="41"/>
      <c r="J144" s="41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9" customFormat="1" x14ac:dyDescent="0.25">
      <c r="A145" s="18"/>
      <c r="B145" s="39"/>
      <c r="C145" s="39"/>
      <c r="D145" s="39"/>
      <c r="E145" s="39"/>
      <c r="F145" s="22"/>
      <c r="G145" s="41"/>
      <c r="H145" s="41"/>
      <c r="I145" s="41"/>
      <c r="J145" s="41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9" customFormat="1" x14ac:dyDescent="0.25">
      <c r="A146" s="18"/>
      <c r="B146" s="39"/>
      <c r="C146" s="39"/>
      <c r="D146" s="39"/>
      <c r="E146" s="39"/>
      <c r="F146" s="22"/>
      <c r="G146" s="41"/>
      <c r="H146" s="41"/>
      <c r="I146" s="41"/>
      <c r="J146" s="41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9" customFormat="1" x14ac:dyDescent="0.25">
      <c r="A147" s="18"/>
      <c r="B147" s="39"/>
      <c r="C147" s="39"/>
      <c r="D147" s="39"/>
      <c r="E147" s="39"/>
      <c r="F147" s="22"/>
      <c r="G147" s="41"/>
      <c r="H147" s="41"/>
      <c r="I147" s="41"/>
      <c r="J147" s="41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9" customFormat="1" x14ac:dyDescent="0.25">
      <c r="A148" s="18"/>
      <c r="B148" s="39"/>
      <c r="C148" s="39"/>
      <c r="D148" s="39"/>
      <c r="E148" s="39"/>
      <c r="F148" s="22"/>
      <c r="G148" s="41"/>
      <c r="H148" s="41"/>
      <c r="I148" s="41"/>
      <c r="J148" s="41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9" customFormat="1" x14ac:dyDescent="0.25">
      <c r="A149" s="18"/>
      <c r="B149" s="39"/>
      <c r="C149" s="39"/>
      <c r="D149" s="39"/>
      <c r="E149" s="39"/>
      <c r="F149" s="22"/>
      <c r="G149" s="41"/>
      <c r="H149" s="41"/>
      <c r="I149" s="41"/>
      <c r="J149" s="41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19" customFormat="1" x14ac:dyDescent="0.25">
      <c r="A150" s="18"/>
      <c r="B150" s="39"/>
      <c r="C150" s="39"/>
      <c r="D150" s="39"/>
      <c r="E150" s="39"/>
      <c r="F150" s="22"/>
      <c r="G150" s="41"/>
      <c r="H150" s="41"/>
      <c r="I150" s="41"/>
      <c r="J150" s="41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19" customFormat="1" x14ac:dyDescent="0.25">
      <c r="A151" s="18"/>
      <c r="B151" s="39"/>
      <c r="C151" s="39"/>
      <c r="D151" s="39"/>
      <c r="E151" s="39"/>
      <c r="F151" s="22"/>
      <c r="G151" s="41"/>
      <c r="H151" s="41"/>
      <c r="I151" s="41"/>
      <c r="J151" s="41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19" customFormat="1" x14ac:dyDescent="0.25">
      <c r="A152" s="18"/>
      <c r="B152" s="39"/>
      <c r="C152" s="39"/>
      <c r="D152" s="39"/>
      <c r="E152" s="39"/>
      <c r="F152" s="22"/>
      <c r="G152" s="41"/>
      <c r="H152" s="41"/>
      <c r="I152" s="41"/>
      <c r="J152" s="41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19" customFormat="1" x14ac:dyDescent="0.25">
      <c r="A153" s="18"/>
      <c r="B153" s="39"/>
      <c r="C153" s="39"/>
      <c r="D153" s="39"/>
      <c r="E153" s="39"/>
      <c r="F153" s="22"/>
      <c r="G153" s="41"/>
      <c r="H153" s="41"/>
      <c r="I153" s="41"/>
      <c r="J153" s="41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19" customFormat="1" x14ac:dyDescent="0.25">
      <c r="A154" s="18"/>
      <c r="B154" s="39"/>
      <c r="C154" s="39"/>
      <c r="D154" s="39"/>
      <c r="E154" s="39"/>
      <c r="F154" s="22"/>
      <c r="G154" s="41"/>
      <c r="H154" s="41"/>
      <c r="I154" s="41"/>
      <c r="J154" s="41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19" customFormat="1" x14ac:dyDescent="0.25">
      <c r="A155" s="18"/>
      <c r="B155" s="39"/>
      <c r="C155" s="39"/>
      <c r="D155" s="39"/>
      <c r="E155" s="39"/>
      <c r="F155" s="22"/>
      <c r="G155" s="41"/>
      <c r="H155" s="41"/>
      <c r="I155" s="41"/>
      <c r="J155" s="41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19" customFormat="1" x14ac:dyDescent="0.25">
      <c r="A156" s="18"/>
      <c r="B156" s="39"/>
      <c r="C156" s="39"/>
      <c r="D156" s="39"/>
      <c r="E156" s="39"/>
      <c r="F156" s="22"/>
      <c r="G156" s="41"/>
      <c r="H156" s="41"/>
      <c r="I156" s="41"/>
      <c r="J156" s="41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19" customFormat="1" x14ac:dyDescent="0.25">
      <c r="A157" s="18"/>
      <c r="B157" s="39"/>
      <c r="C157" s="39"/>
      <c r="D157" s="39"/>
      <c r="E157" s="39"/>
      <c r="F157" s="22"/>
      <c r="G157" s="41"/>
      <c r="H157" s="41"/>
      <c r="I157" s="41"/>
      <c r="J157" s="41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19" customFormat="1" x14ac:dyDescent="0.25">
      <c r="A158" s="18"/>
      <c r="B158" s="39"/>
      <c r="C158" s="39"/>
      <c r="D158" s="39"/>
      <c r="E158" s="39"/>
      <c r="F158" s="22"/>
      <c r="G158" s="41"/>
      <c r="H158" s="41"/>
      <c r="I158" s="41"/>
      <c r="J158" s="41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19" customFormat="1" x14ac:dyDescent="0.25">
      <c r="A159" s="18"/>
      <c r="B159" s="39"/>
      <c r="C159" s="39"/>
      <c r="D159" s="39"/>
      <c r="E159" s="39"/>
      <c r="F159" s="22"/>
      <c r="G159" s="41"/>
      <c r="H159" s="41"/>
      <c r="I159" s="41"/>
      <c r="J159" s="41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19" customFormat="1" x14ac:dyDescent="0.25">
      <c r="A160" s="18"/>
      <c r="B160" s="39"/>
      <c r="C160" s="39"/>
      <c r="D160" s="39"/>
      <c r="E160" s="39"/>
      <c r="F160" s="22"/>
      <c r="G160" s="41"/>
      <c r="H160" s="41"/>
      <c r="I160" s="41"/>
      <c r="J160" s="41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19" customForma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19" customForma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s="19" customForma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s="19" customForma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s="19" customForma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s="19" customForma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s="19" customForma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s="19" customForma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s="19" customForma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19" customForma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</sheetData>
  <mergeCells count="3">
    <mergeCell ref="H6:I6"/>
    <mergeCell ref="B8:E8"/>
    <mergeCell ref="G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70"/>
  <sheetViews>
    <sheetView workbookViewId="0">
      <pane ySplit="10" topLeftCell="A11" activePane="bottomLeft" state="frozen"/>
      <selection pane="bottomLeft" activeCell="H6" sqref="H6:I6"/>
    </sheetView>
  </sheetViews>
  <sheetFormatPr defaultColWidth="0" defaultRowHeight="15" zeroHeight="1" x14ac:dyDescent="0.25"/>
  <cols>
    <col min="1" max="1" width="4" style="23" bestFit="1" customWidth="1"/>
    <col min="2" max="2" width="10.140625" style="23" bestFit="1" customWidth="1"/>
    <col min="3" max="5" width="12.140625" style="23" bestFit="1" customWidth="1"/>
    <col min="6" max="7" width="10.140625" style="23" bestFit="1" customWidth="1"/>
    <col min="8" max="10" width="12.140625" style="23" bestFit="1" customWidth="1"/>
    <col min="11" max="14" width="10.7109375" style="23" customWidth="1"/>
    <col min="15" max="15" width="19.7109375" style="23" customWidth="1"/>
    <col min="16" max="16" width="9.7109375" style="23" customWidth="1"/>
    <col min="17" max="19" width="9.7109375" style="23" hidden="1" customWidth="1"/>
    <col min="20" max="20" width="11.7109375" style="23" hidden="1" customWidth="1"/>
    <col min="21" max="21" width="9.7109375" style="23" hidden="1" customWidth="1"/>
    <col min="22" max="22" width="25.5703125" style="23" hidden="1" customWidth="1"/>
    <col min="23" max="23" width="3" style="19" hidden="1" customWidth="1"/>
    <col min="24" max="24" width="9.7109375" style="19" hidden="1" customWidth="1"/>
    <col min="25" max="16384" width="9.7109375" style="23" hidden="1"/>
  </cols>
  <sheetData>
    <row r="1" spans="1:24" s="19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4" s="19" customForma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4" s="19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4" s="1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4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4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80" t="str">
        <f>'RFR term structures'!N6</f>
        <v>Czech Republic</v>
      </c>
      <c r="I6" s="81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4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4" s="19" customFormat="1" x14ac:dyDescent="0.25">
      <c r="A8" s="18"/>
      <c r="B8" s="82" t="s">
        <v>25</v>
      </c>
      <c r="C8" s="83"/>
      <c r="D8" s="83"/>
      <c r="E8" s="84"/>
      <c r="F8" s="20"/>
      <c r="G8" s="85" t="s">
        <v>26</v>
      </c>
      <c r="H8" s="86"/>
      <c r="I8" s="86"/>
      <c r="J8" s="8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19" customFormat="1" x14ac:dyDescent="0.25">
      <c r="A9" s="18"/>
      <c r="B9" s="38" t="s">
        <v>9</v>
      </c>
      <c r="C9" s="38" t="s">
        <v>24</v>
      </c>
      <c r="D9" s="38" t="s">
        <v>41</v>
      </c>
      <c r="E9" s="38"/>
      <c r="F9" s="21"/>
      <c r="G9" s="40" t="s">
        <v>9</v>
      </c>
      <c r="H9" s="40" t="s">
        <v>24</v>
      </c>
      <c r="I9" s="40" t="s">
        <v>41</v>
      </c>
      <c r="J9" s="40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19" customForma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42"/>
      <c r="W10" s="18"/>
      <c r="X10" s="18"/>
    </row>
    <row r="11" spans="1:24" s="19" customFormat="1" x14ac:dyDescent="0.25">
      <c r="A11" s="18">
        <v>1</v>
      </c>
      <c r="B11" s="54">
        <f ca="1">ROUND('RFR term structures'!B11+MAX(0.01,Shocks!$E11*ABS('RFR term structures'!B11)),5)</f>
        <v>3.3340000000000002E-2</v>
      </c>
      <c r="C11" s="54">
        <f ca="1">ROUND('RFR term structures'!C11+MAX(0.01,Shocks!$E11*ABS('RFR term structures'!C11)),5)</f>
        <v>3.3340000000000002E-2</v>
      </c>
      <c r="D11" s="54" t="e">
        <f ca="1">ROUND('RFR term structures'!D11+MAX(0.01,Shocks!$E11*ABS('RFR term structures'!D11)),5)</f>
        <v>#VALUE!</v>
      </c>
      <c r="E11" s="54"/>
      <c r="F11" s="22"/>
      <c r="G11" s="55">
        <f ca="1">ROUND('RFR term structures'!B11+MAX(0.01,Shocks!$E11*ABS('RFR term structures'!B11))+VA!G11,5)</f>
        <v>3.5040000000000002E-2</v>
      </c>
      <c r="H11" s="55">
        <f ca="1">ROUND('RFR term structures'!C11+MAX(0.01,Shocks!$E11*ABS('RFR term structures'!C11))+VA!H11,5)</f>
        <v>3.5040000000000002E-2</v>
      </c>
      <c r="I11" s="55" t="e">
        <f ca="1">ROUND('RFR term structures'!D11+MAX(0.01,Shocks!$E11*ABS('RFR term structures'!D11))+VA!I11,5)</f>
        <v>#VALUE!</v>
      </c>
      <c r="J11" s="55"/>
      <c r="K11" s="22"/>
      <c r="L11" s="18"/>
      <c r="M11" s="18"/>
      <c r="N11" s="18"/>
      <c r="O11" s="18"/>
      <c r="P11" s="18"/>
      <c r="Q11" s="18"/>
      <c r="R11" s="18"/>
      <c r="S11" s="18"/>
      <c r="T11" s="18"/>
      <c r="U11" s="51"/>
      <c r="V11" s="24" t="s">
        <v>95</v>
      </c>
      <c r="W11" s="25">
        <v>1</v>
      </c>
      <c r="X11" s="18"/>
    </row>
    <row r="12" spans="1:24" s="19" customFormat="1" x14ac:dyDescent="0.25">
      <c r="A12" s="18">
        <v>2</v>
      </c>
      <c r="B12" s="54">
        <f ca="1">ROUND('RFR term structures'!B12+MAX(0.01,Shocks!$E12*ABS('RFR term structures'!B12)),5)</f>
        <v>3.2469999999999999E-2</v>
      </c>
      <c r="C12" s="54">
        <f ca="1">ROUND('RFR term structures'!C12+MAX(0.01,Shocks!$E12*ABS('RFR term structures'!C12)),5)</f>
        <v>3.2469999999999999E-2</v>
      </c>
      <c r="D12" s="54" t="e">
        <f ca="1">ROUND('RFR term structures'!D12+MAX(0.01,Shocks!$E12*ABS('RFR term structures'!D12)),5)</f>
        <v>#VALUE!</v>
      </c>
      <c r="E12" s="54"/>
      <c r="F12" s="22"/>
      <c r="G12" s="55">
        <f ca="1">ROUND('RFR term structures'!B12+MAX(0.01,Shocks!$E12*ABS('RFR term structures'!B12))+VA!G12,5)</f>
        <v>3.4169999999999999E-2</v>
      </c>
      <c r="H12" s="55">
        <f ca="1">ROUND('RFR term structures'!C12+MAX(0.01,Shocks!$E12*ABS('RFR term structures'!C12))+VA!H12,5)</f>
        <v>3.4169999999999999E-2</v>
      </c>
      <c r="I12" s="55" t="e">
        <f ca="1">ROUND('RFR term structures'!D12+MAX(0.01,Shocks!$E12*ABS('RFR term structures'!D12))+VA!I12,5)</f>
        <v>#VALUE!</v>
      </c>
      <c r="J12" s="55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1"/>
      <c r="V12" s="26" t="s">
        <v>94</v>
      </c>
      <c r="W12" s="27">
        <v>2</v>
      </c>
      <c r="X12" s="18"/>
    </row>
    <row r="13" spans="1:24" s="19" customFormat="1" x14ac:dyDescent="0.25">
      <c r="A13" s="18">
        <v>3</v>
      </c>
      <c r="B13" s="54">
        <f ca="1">ROUND('RFR term structures'!B13+MAX(0.01,Shocks!$E13*ABS('RFR term structures'!B13)),5)</f>
        <v>3.0190000000000002E-2</v>
      </c>
      <c r="C13" s="54">
        <f ca="1">ROUND('RFR term structures'!C13+MAX(0.01,Shocks!$E13*ABS('RFR term structures'!C13)),5)</f>
        <v>3.0130000000000001E-2</v>
      </c>
      <c r="D13" s="54" t="e">
        <f ca="1">ROUND('RFR term structures'!D13+MAX(0.01,Shocks!$E13*ABS('RFR term structures'!D13)),5)</f>
        <v>#VALUE!</v>
      </c>
      <c r="E13" s="54"/>
      <c r="F13" s="22"/>
      <c r="G13" s="55">
        <f ca="1">ROUND('RFR term structures'!B13+MAX(0.01,Shocks!$E13*ABS('RFR term structures'!B13))+VA!G13,5)</f>
        <v>3.1890000000000002E-2</v>
      </c>
      <c r="H13" s="55">
        <f ca="1">ROUND('RFR term structures'!C13+MAX(0.01,Shocks!$E13*ABS('RFR term structures'!C13))+VA!H13,5)</f>
        <v>3.1829999999999997E-2</v>
      </c>
      <c r="I13" s="55" t="e">
        <f ca="1">ROUND('RFR term structures'!D13+MAX(0.01,Shocks!$E13*ABS('RFR term structures'!D13))+VA!I13,5)</f>
        <v>#VALUE!</v>
      </c>
      <c r="J13" s="55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1"/>
      <c r="V13" s="26" t="s">
        <v>93</v>
      </c>
      <c r="W13" s="27">
        <v>3</v>
      </c>
      <c r="X13" s="18"/>
    </row>
    <row r="14" spans="1:24" s="19" customFormat="1" x14ac:dyDescent="0.25">
      <c r="A14" s="18">
        <v>4</v>
      </c>
      <c r="B14" s="54">
        <f ca="1">ROUND('RFR term structures'!B14+MAX(0.01,Shocks!$E14*ABS('RFR term structures'!B14)),5)</f>
        <v>2.8129999999999999E-2</v>
      </c>
      <c r="C14" s="54">
        <f ca="1">ROUND('RFR term structures'!C14+MAX(0.01,Shocks!$E14*ABS('RFR term structures'!C14)),5)</f>
        <v>2.81E-2</v>
      </c>
      <c r="D14" s="54" t="e">
        <f ca="1">ROUND('RFR term structures'!D14+MAX(0.01,Shocks!$E14*ABS('RFR term structures'!D14)),5)</f>
        <v>#VALUE!</v>
      </c>
      <c r="E14" s="54"/>
      <c r="F14" s="22"/>
      <c r="G14" s="55">
        <f ca="1">ROUND('RFR term structures'!B14+MAX(0.01,Shocks!$E14*ABS('RFR term structures'!B14))+VA!G14,5)</f>
        <v>2.9829999999999999E-2</v>
      </c>
      <c r="H14" s="55">
        <f ca="1">ROUND('RFR term structures'!C14+MAX(0.01,Shocks!$E14*ABS('RFR term structures'!C14))+VA!H14,5)</f>
        <v>2.98E-2</v>
      </c>
      <c r="I14" s="55" t="e">
        <f ca="1">ROUND('RFR term structures'!D14+MAX(0.01,Shocks!$E14*ABS('RFR term structures'!D14))+VA!I14,5)</f>
        <v>#VALUE!</v>
      </c>
      <c r="J14" s="55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51"/>
      <c r="V14" s="26" t="s">
        <v>92</v>
      </c>
      <c r="W14" s="27">
        <v>4</v>
      </c>
      <c r="X14" s="18"/>
    </row>
    <row r="15" spans="1:24" s="19" customFormat="1" x14ac:dyDescent="0.25">
      <c r="A15" s="18">
        <v>5</v>
      </c>
      <c r="B15" s="54">
        <f ca="1">ROUND('RFR term structures'!B15+MAX(0.01,Shocks!$E15*ABS('RFR term structures'!B15)),5)</f>
        <v>2.708E-2</v>
      </c>
      <c r="C15" s="54">
        <f ca="1">ROUND('RFR term structures'!C15+MAX(0.01,Shocks!$E15*ABS('RFR term structures'!C15)),5)</f>
        <v>2.708E-2</v>
      </c>
      <c r="D15" s="54" t="e">
        <f ca="1">ROUND('RFR term structures'!D15+MAX(0.01,Shocks!$E15*ABS('RFR term structures'!D15)),5)</f>
        <v>#VALUE!</v>
      </c>
      <c r="E15" s="54"/>
      <c r="F15" s="22"/>
      <c r="G15" s="55">
        <f ca="1">ROUND('RFR term structures'!B15+MAX(0.01,Shocks!$E15*ABS('RFR term structures'!B15))+VA!G15,5)</f>
        <v>2.878E-2</v>
      </c>
      <c r="H15" s="55">
        <f ca="1">ROUND('RFR term structures'!C15+MAX(0.01,Shocks!$E15*ABS('RFR term structures'!C15))+VA!H15,5)</f>
        <v>2.878E-2</v>
      </c>
      <c r="I15" s="55" t="e">
        <f ca="1">ROUND('RFR term structures'!D15+MAX(0.01,Shocks!$E15*ABS('RFR term structures'!D15))+VA!I15,5)</f>
        <v>#VALUE!</v>
      </c>
      <c r="J15" s="5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51"/>
      <c r="V15" s="26" t="s">
        <v>91</v>
      </c>
      <c r="W15" s="27">
        <v>5</v>
      </c>
      <c r="X15" s="18"/>
    </row>
    <row r="16" spans="1:24" s="19" customFormat="1" x14ac:dyDescent="0.25">
      <c r="A16" s="18">
        <v>6</v>
      </c>
      <c r="B16" s="54">
        <f ca="1">ROUND('RFR term structures'!B16+MAX(0.01,Shocks!$E16*ABS('RFR term structures'!B16)),5)</f>
        <v>2.664E-2</v>
      </c>
      <c r="C16" s="54">
        <f ca="1">ROUND('RFR term structures'!C16+MAX(0.01,Shocks!$E16*ABS('RFR term structures'!C16)),5)</f>
        <v>2.6610000000000002E-2</v>
      </c>
      <c r="D16" s="54" t="e">
        <f ca="1">ROUND('RFR term structures'!D16+MAX(0.01,Shocks!$E16*ABS('RFR term structures'!D16)),5)</f>
        <v>#VALUE!</v>
      </c>
      <c r="E16" s="54"/>
      <c r="F16" s="22"/>
      <c r="G16" s="55">
        <f ca="1">ROUND('RFR term structures'!B16+MAX(0.01,Shocks!$E16*ABS('RFR term structures'!B16))+VA!G16,5)</f>
        <v>2.8340000000000001E-2</v>
      </c>
      <c r="H16" s="55">
        <f ca="1">ROUND('RFR term structures'!C16+MAX(0.01,Shocks!$E16*ABS('RFR term structures'!C16))+VA!H16,5)</f>
        <v>2.8309999999999998E-2</v>
      </c>
      <c r="I16" s="55" t="e">
        <f ca="1">ROUND('RFR term structures'!D16+MAX(0.01,Shocks!$E16*ABS('RFR term structures'!D16))+VA!I16,5)</f>
        <v>#VALUE!</v>
      </c>
      <c r="J16" s="5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51"/>
      <c r="V16" s="26" t="s">
        <v>90</v>
      </c>
      <c r="W16" s="27">
        <v>6</v>
      </c>
      <c r="X16" s="18"/>
    </row>
    <row r="17" spans="1:24" s="19" customFormat="1" x14ac:dyDescent="0.25">
      <c r="A17" s="18">
        <v>7</v>
      </c>
      <c r="B17" s="54">
        <f ca="1">ROUND('RFR term structures'!B17+MAX(0.01,Shocks!$E17*ABS('RFR term structures'!B17)),5)</f>
        <v>2.6360000000000001E-2</v>
      </c>
      <c r="C17" s="54">
        <f ca="1">ROUND('RFR term structures'!C17+MAX(0.01,Shocks!$E17*ABS('RFR term structures'!C17)),5)</f>
        <v>2.631E-2</v>
      </c>
      <c r="D17" s="54" t="e">
        <f ca="1">ROUND('RFR term structures'!D17+MAX(0.01,Shocks!$E17*ABS('RFR term structures'!D17)),5)</f>
        <v>#VALUE!</v>
      </c>
      <c r="E17" s="54"/>
      <c r="F17" s="22"/>
      <c r="G17" s="55">
        <f ca="1">ROUND('RFR term structures'!B17+MAX(0.01,Shocks!$E17*ABS('RFR term structures'!B17))+VA!G17,5)</f>
        <v>2.8060000000000002E-2</v>
      </c>
      <c r="H17" s="55">
        <f ca="1">ROUND('RFR term structures'!C17+MAX(0.01,Shocks!$E17*ABS('RFR term structures'!C17))+VA!H17,5)</f>
        <v>2.801E-2</v>
      </c>
      <c r="I17" s="55" t="e">
        <f ca="1">ROUND('RFR term structures'!D17+MAX(0.01,Shocks!$E17*ABS('RFR term structures'!D17))+VA!I17,5)</f>
        <v>#VALUE!</v>
      </c>
      <c r="J17" s="55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51"/>
      <c r="V17" s="26" t="s">
        <v>5</v>
      </c>
      <c r="W17" s="27">
        <v>7</v>
      </c>
      <c r="X17" s="18"/>
    </row>
    <row r="18" spans="1:24" s="19" customFormat="1" x14ac:dyDescent="0.25">
      <c r="A18" s="18">
        <v>8</v>
      </c>
      <c r="B18" s="54">
        <f ca="1">ROUND('RFR term structures'!B18+MAX(0.01,Shocks!$E18*ABS('RFR term structures'!B18)),5)</f>
        <v>2.63E-2</v>
      </c>
      <c r="C18" s="54">
        <f ca="1">ROUND('RFR term structures'!C18+MAX(0.01,Shocks!$E18*ABS('RFR term structures'!C18)),5)</f>
        <v>2.6190000000000001E-2</v>
      </c>
      <c r="D18" s="54" t="e">
        <f ca="1">ROUND('RFR term structures'!D18+MAX(0.01,Shocks!$E18*ABS('RFR term structures'!D18)),5)</f>
        <v>#VALUE!</v>
      </c>
      <c r="E18" s="54"/>
      <c r="F18" s="22"/>
      <c r="G18" s="55">
        <f ca="1">ROUND('RFR term structures'!B18+MAX(0.01,Shocks!$E18*ABS('RFR term structures'!B18))+VA!G18,5)</f>
        <v>2.8000000000000001E-2</v>
      </c>
      <c r="H18" s="55">
        <f ca="1">ROUND('RFR term structures'!C18+MAX(0.01,Shocks!$E18*ABS('RFR term structures'!C18))+VA!H18,5)</f>
        <v>2.7890000000000002E-2</v>
      </c>
      <c r="I18" s="55" t="e">
        <f ca="1">ROUND('RFR term structures'!D18+MAX(0.01,Shocks!$E18*ABS('RFR term structures'!D18))+VA!I18,5)</f>
        <v>#VALUE!</v>
      </c>
      <c r="J18" s="55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51"/>
      <c r="V18" s="26" t="s">
        <v>89</v>
      </c>
      <c r="W18" s="27">
        <v>8</v>
      </c>
      <c r="X18" s="18"/>
    </row>
    <row r="19" spans="1:24" s="19" customFormat="1" x14ac:dyDescent="0.25">
      <c r="A19" s="18">
        <v>9</v>
      </c>
      <c r="B19" s="54">
        <f ca="1">ROUND('RFR term structures'!B19+MAX(0.01,Shocks!$E19*ABS('RFR term structures'!B19)),5)</f>
        <v>2.6370000000000001E-2</v>
      </c>
      <c r="C19" s="54">
        <f ca="1">ROUND('RFR term structures'!C19+MAX(0.01,Shocks!$E19*ABS('RFR term structures'!C19)),5)</f>
        <v>2.6270000000000002E-2</v>
      </c>
      <c r="D19" s="54" t="e">
        <f ca="1">ROUND('RFR term structures'!D19+MAX(0.01,Shocks!$E19*ABS('RFR term structures'!D19)),5)</f>
        <v>#VALUE!</v>
      </c>
      <c r="E19" s="54"/>
      <c r="F19" s="22"/>
      <c r="G19" s="55">
        <f ca="1">ROUND('RFR term structures'!B19+MAX(0.01,Shocks!$E19*ABS('RFR term structures'!B19))+VA!G19,5)</f>
        <v>2.8070000000000001E-2</v>
      </c>
      <c r="H19" s="55">
        <f ca="1">ROUND('RFR term structures'!C19+MAX(0.01,Shocks!$E19*ABS('RFR term structures'!C19))+VA!H19,5)</f>
        <v>2.7969999999999998E-2</v>
      </c>
      <c r="I19" s="55" t="e">
        <f ca="1">ROUND('RFR term structures'!D19+MAX(0.01,Shocks!$E19*ABS('RFR term structures'!D19))+VA!I19,5)</f>
        <v>#VALUE!</v>
      </c>
      <c r="J19" s="55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51"/>
      <c r="V19" s="26" t="s">
        <v>88</v>
      </c>
      <c r="W19" s="27">
        <v>9</v>
      </c>
      <c r="X19" s="18"/>
    </row>
    <row r="20" spans="1:24" s="19" customFormat="1" x14ac:dyDescent="0.25">
      <c r="A20" s="18">
        <v>10</v>
      </c>
      <c r="B20" s="54">
        <f ca="1">ROUND('RFR term structures'!B20+MAX(0.01,Shocks!$E20*ABS('RFR term structures'!B20)),5)</f>
        <v>2.6519999999999998E-2</v>
      </c>
      <c r="C20" s="54">
        <f ca="1">ROUND('RFR term structures'!C20+MAX(0.01,Shocks!$E20*ABS('RFR term structures'!C20)),5)</f>
        <v>2.6519999999999998E-2</v>
      </c>
      <c r="D20" s="54" t="e">
        <f ca="1">ROUND('RFR term structures'!D20+MAX(0.01,Shocks!$E20*ABS('RFR term structures'!D20)),5)</f>
        <v>#VALUE!</v>
      </c>
      <c r="E20" s="54"/>
      <c r="F20" s="22"/>
      <c r="G20" s="55">
        <f ca="1">ROUND('RFR term structures'!B20+MAX(0.01,Shocks!$E20*ABS('RFR term structures'!B20))+VA!G20,5)</f>
        <v>2.8219999999999999E-2</v>
      </c>
      <c r="H20" s="55">
        <f ca="1">ROUND('RFR term structures'!C20+MAX(0.01,Shocks!$E20*ABS('RFR term structures'!C20))+VA!H20,5)</f>
        <v>2.8219999999999999E-2</v>
      </c>
      <c r="I20" s="55" t="e">
        <f ca="1">ROUND('RFR term structures'!D20+MAX(0.01,Shocks!$E20*ABS('RFR term structures'!D20))+VA!I20,5)</f>
        <v>#VALUE!</v>
      </c>
      <c r="J20" s="55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51"/>
      <c r="V20" s="26" t="s">
        <v>87</v>
      </c>
      <c r="W20" s="27">
        <v>10</v>
      </c>
      <c r="X20" s="18"/>
    </row>
    <row r="21" spans="1:24" s="19" customFormat="1" x14ac:dyDescent="0.25">
      <c r="A21" s="18">
        <v>11</v>
      </c>
      <c r="B21" s="54">
        <f ca="1">ROUND('RFR term structures'!B21+MAX(0.01,Shocks!$E21*ABS('RFR term structures'!B21)),5)</f>
        <v>2.674E-2</v>
      </c>
      <c r="C21" s="54">
        <f ca="1">ROUND('RFR term structures'!C21+MAX(0.01,Shocks!$E21*ABS('RFR term structures'!C21)),5)</f>
        <v>2.6950000000000002E-2</v>
      </c>
      <c r="D21" s="54" t="e">
        <f ca="1">ROUND('RFR term structures'!D21+MAX(0.01,Shocks!$E21*ABS('RFR term structures'!D21)),5)</f>
        <v>#VALUE!</v>
      </c>
      <c r="E21" s="54"/>
      <c r="F21" s="22"/>
      <c r="G21" s="55">
        <f ca="1">ROUND('RFR term structures'!B21+MAX(0.01,Shocks!$E21*ABS('RFR term structures'!B21))+VA!G21,5)</f>
        <v>2.844E-2</v>
      </c>
      <c r="H21" s="55">
        <f ca="1">ROUND('RFR term structures'!C21+MAX(0.01,Shocks!$E21*ABS('RFR term structures'!C21))+VA!H21,5)</f>
        <v>2.8629999999999999E-2</v>
      </c>
      <c r="I21" s="55" t="e">
        <f ca="1">ROUND('RFR term structures'!D21+MAX(0.01,Shocks!$E21*ABS('RFR term structures'!D21))+VA!I21,5)</f>
        <v>#VALUE!</v>
      </c>
      <c r="J21" s="55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51"/>
      <c r="V21" s="26" t="s">
        <v>86</v>
      </c>
      <c r="W21" s="27">
        <v>11</v>
      </c>
      <c r="X21" s="18"/>
    </row>
    <row r="22" spans="1:24" s="19" customFormat="1" x14ac:dyDescent="0.25">
      <c r="A22" s="18">
        <v>12</v>
      </c>
      <c r="B22" s="54">
        <f ca="1">ROUND('RFR term structures'!B22+MAX(0.01,Shocks!$E22*ABS('RFR term structures'!B22)),5)</f>
        <v>2.6970000000000001E-2</v>
      </c>
      <c r="C22" s="54">
        <f ca="1">ROUND('RFR term structures'!C22+MAX(0.01,Shocks!$E22*ABS('RFR term structures'!C22)),5)</f>
        <v>2.7480000000000001E-2</v>
      </c>
      <c r="D22" s="54" t="e">
        <f ca="1">ROUND('RFR term structures'!D22+MAX(0.01,Shocks!$E22*ABS('RFR term structures'!D22)),5)</f>
        <v>#VALUE!</v>
      </c>
      <c r="E22" s="54"/>
      <c r="F22" s="22"/>
      <c r="G22" s="55">
        <f ca="1">ROUND('RFR term structures'!B22+MAX(0.01,Shocks!$E22*ABS('RFR term structures'!B22))+VA!G22,5)</f>
        <v>2.8670000000000001E-2</v>
      </c>
      <c r="H22" s="55">
        <f ca="1">ROUND('RFR term structures'!C22+MAX(0.01,Shocks!$E22*ABS('RFR term structures'!C22))+VA!H22,5)</f>
        <v>2.913E-2</v>
      </c>
      <c r="I22" s="55" t="e">
        <f ca="1">ROUND('RFR term structures'!D22+MAX(0.01,Shocks!$E22*ABS('RFR term structures'!D22))+VA!I22,5)</f>
        <v>#VALUE!</v>
      </c>
      <c r="J22" s="55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51"/>
      <c r="V22" s="26" t="s">
        <v>85</v>
      </c>
      <c r="W22" s="27">
        <v>12</v>
      </c>
      <c r="X22" s="18"/>
    </row>
    <row r="23" spans="1:24" s="19" customFormat="1" x14ac:dyDescent="0.25">
      <c r="A23" s="18">
        <v>13</v>
      </c>
      <c r="B23" s="54">
        <f ca="1">ROUND('RFR term structures'!B23+MAX(0.01,Shocks!$E23*ABS('RFR term structures'!B23)),5)</f>
        <v>2.7189999999999999E-2</v>
      </c>
      <c r="C23" s="54">
        <f ca="1">ROUND('RFR term structures'!C23+MAX(0.01,Shocks!$E23*ABS('RFR term structures'!C23)),5)</f>
        <v>2.8070000000000001E-2</v>
      </c>
      <c r="D23" s="54" t="e">
        <f ca="1">ROUND('RFR term structures'!D23+MAX(0.01,Shocks!$E23*ABS('RFR term structures'!D23)),5)</f>
        <v>#VALUE!</v>
      </c>
      <c r="E23" s="54"/>
      <c r="F23" s="22"/>
      <c r="G23" s="55">
        <f ca="1">ROUND('RFR term structures'!B23+MAX(0.01,Shocks!$E23*ABS('RFR term structures'!B23))+VA!G23,5)</f>
        <v>2.8889999999999999E-2</v>
      </c>
      <c r="H23" s="55">
        <f ca="1">ROUND('RFR term structures'!C23+MAX(0.01,Shocks!$E23*ABS('RFR term structures'!C23))+VA!H23,5)</f>
        <v>2.9680000000000002E-2</v>
      </c>
      <c r="I23" s="55" t="e">
        <f ca="1">ROUND('RFR term structures'!D23+MAX(0.01,Shocks!$E23*ABS('RFR term structures'!D23))+VA!I23,5)</f>
        <v>#VALUE!</v>
      </c>
      <c r="J23" s="55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51"/>
      <c r="V23" s="26" t="s">
        <v>84</v>
      </c>
      <c r="W23" s="27">
        <v>13</v>
      </c>
      <c r="X23" s="18"/>
    </row>
    <row r="24" spans="1:24" s="19" customFormat="1" x14ac:dyDescent="0.25">
      <c r="A24" s="18">
        <v>14</v>
      </c>
      <c r="B24" s="54">
        <f ca="1">ROUND('RFR term structures'!B24+MAX(0.01,Shocks!$E24*ABS('RFR term structures'!B24)),5)</f>
        <v>2.743E-2</v>
      </c>
      <c r="C24" s="54">
        <f ca="1">ROUND('RFR term structures'!C24+MAX(0.01,Shocks!$E24*ABS('RFR term structures'!C24)),5)</f>
        <v>2.87E-2</v>
      </c>
      <c r="D24" s="54" t="e">
        <f ca="1">ROUND('RFR term structures'!D24+MAX(0.01,Shocks!$E24*ABS('RFR term structures'!D24)),5)</f>
        <v>#VALUE!</v>
      </c>
      <c r="E24" s="54"/>
      <c r="F24" s="22"/>
      <c r="G24" s="55">
        <f ca="1">ROUND('RFR term structures'!B24+MAX(0.01,Shocks!$E24*ABS('RFR term structures'!B24))+VA!G24,5)</f>
        <v>2.913E-2</v>
      </c>
      <c r="H24" s="55">
        <f ca="1">ROUND('RFR term structures'!C24+MAX(0.01,Shocks!$E24*ABS('RFR term structures'!C24))+VA!H24,5)</f>
        <v>3.0269999999999998E-2</v>
      </c>
      <c r="I24" s="55" t="e">
        <f ca="1">ROUND('RFR term structures'!D24+MAX(0.01,Shocks!$E24*ABS('RFR term structures'!D24))+VA!I24,5)</f>
        <v>#VALUE!</v>
      </c>
      <c r="J24" s="55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51"/>
      <c r="V24" s="26" t="s">
        <v>6</v>
      </c>
      <c r="W24" s="27">
        <v>14</v>
      </c>
      <c r="X24" s="18"/>
    </row>
    <row r="25" spans="1:24" s="19" customFormat="1" x14ac:dyDescent="0.25">
      <c r="A25" s="18">
        <v>15</v>
      </c>
      <c r="B25" s="54">
        <f ca="1">ROUND('RFR term structures'!B25+MAX(0.01,Shocks!$E25*ABS('RFR term structures'!B25)),5)</f>
        <v>2.7740000000000001E-2</v>
      </c>
      <c r="C25" s="54">
        <f ca="1">ROUND('RFR term structures'!C25+MAX(0.01,Shocks!$E25*ABS('RFR term structures'!C25)),5)</f>
        <v>2.9350000000000001E-2</v>
      </c>
      <c r="D25" s="54" t="e">
        <f ca="1">ROUND('RFR term structures'!D25+MAX(0.01,Shocks!$E25*ABS('RFR term structures'!D25)),5)</f>
        <v>#VALUE!</v>
      </c>
      <c r="E25" s="54"/>
      <c r="F25" s="22"/>
      <c r="G25" s="55">
        <f ca="1">ROUND('RFR term structures'!B25+MAX(0.01,Shocks!$E25*ABS('RFR term structures'!B25))+VA!G25,5)</f>
        <v>2.9440000000000001E-2</v>
      </c>
      <c r="H25" s="55">
        <f ca="1">ROUND('RFR term structures'!C25+MAX(0.01,Shocks!$E25*ABS('RFR term structures'!C25))+VA!H25,5)</f>
        <v>3.0859999999999999E-2</v>
      </c>
      <c r="I25" s="55" t="e">
        <f ca="1">ROUND('RFR term structures'!D25+MAX(0.01,Shocks!$E25*ABS('RFR term structures'!D25))+VA!I25,5)</f>
        <v>#VALUE!</v>
      </c>
      <c r="J25" s="55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51"/>
      <c r="V25" s="26" t="s">
        <v>83</v>
      </c>
      <c r="W25" s="27">
        <v>15</v>
      </c>
      <c r="X25" s="18"/>
    </row>
    <row r="26" spans="1:24" s="19" customFormat="1" x14ac:dyDescent="0.25">
      <c r="A26" s="18">
        <v>16</v>
      </c>
      <c r="B26" s="54">
        <f ca="1">ROUND('RFR term structures'!B26+MAX(0.01,Shocks!$E26*ABS('RFR term structures'!B26)),5)</f>
        <v>2.8139999999999998E-2</v>
      </c>
      <c r="C26" s="54">
        <f ca="1">ROUND('RFR term structures'!C26+MAX(0.01,Shocks!$E26*ABS('RFR term structures'!C26)),5)</f>
        <v>2.9989999999999999E-2</v>
      </c>
      <c r="D26" s="54" t="e">
        <f ca="1">ROUND('RFR term structures'!D26+MAX(0.01,Shocks!$E26*ABS('RFR term structures'!D26)),5)</f>
        <v>#VALUE!</v>
      </c>
      <c r="E26" s="54"/>
      <c r="F26" s="22"/>
      <c r="G26" s="55">
        <f ca="1">ROUND('RFR term structures'!B26+MAX(0.01,Shocks!$E26*ABS('RFR term structures'!B26))+VA!G26,5)</f>
        <v>2.9829999999999999E-2</v>
      </c>
      <c r="H26" s="55">
        <f ca="1">ROUND('RFR term structures'!C26+MAX(0.01,Shocks!$E26*ABS('RFR term structures'!C26))+VA!H26,5)</f>
        <v>3.1449999999999999E-2</v>
      </c>
      <c r="I26" s="55" t="e">
        <f ca="1">ROUND('RFR term structures'!D26+MAX(0.01,Shocks!$E26*ABS('RFR term structures'!D26))+VA!I26,5)</f>
        <v>#VALUE!</v>
      </c>
      <c r="J26" s="55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51"/>
      <c r="V26" s="26" t="s">
        <v>82</v>
      </c>
      <c r="W26" s="27">
        <v>16</v>
      </c>
      <c r="X26" s="18"/>
    </row>
    <row r="27" spans="1:24" s="19" customFormat="1" x14ac:dyDescent="0.25">
      <c r="A27" s="18">
        <v>17</v>
      </c>
      <c r="B27" s="54">
        <f ca="1">ROUND('RFR term structures'!B27+MAX(0.01,Shocks!$E27*ABS('RFR term structures'!B27)),5)</f>
        <v>2.86E-2</v>
      </c>
      <c r="C27" s="54">
        <f ca="1">ROUND('RFR term structures'!C27+MAX(0.01,Shocks!$E27*ABS('RFR term structures'!C27)),5)</f>
        <v>3.0620000000000001E-2</v>
      </c>
      <c r="D27" s="54" t="e">
        <f ca="1">ROUND('RFR term structures'!D27+MAX(0.01,Shocks!$E27*ABS('RFR term structures'!D27)),5)</f>
        <v>#VALUE!</v>
      </c>
      <c r="E27" s="54"/>
      <c r="F27" s="22"/>
      <c r="G27" s="55">
        <f ca="1">ROUND('RFR term structures'!B27+MAX(0.01,Shocks!$E27*ABS('RFR term structures'!B27))+VA!G27,5)</f>
        <v>3.0269999999999998E-2</v>
      </c>
      <c r="H27" s="55">
        <f ca="1">ROUND('RFR term structures'!C27+MAX(0.01,Shocks!$E27*ABS('RFR term structures'!C27))+VA!H27,5)</f>
        <v>3.2039999999999999E-2</v>
      </c>
      <c r="I27" s="55" t="e">
        <f ca="1">ROUND('RFR term structures'!D27+MAX(0.01,Shocks!$E27*ABS('RFR term structures'!D27))+VA!I27,5)</f>
        <v>#VALUE!</v>
      </c>
      <c r="J27" s="55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51"/>
      <c r="V27" s="26" t="s">
        <v>81</v>
      </c>
      <c r="W27" s="27">
        <v>17</v>
      </c>
      <c r="X27" s="18"/>
    </row>
    <row r="28" spans="1:24" s="19" customFormat="1" x14ac:dyDescent="0.25">
      <c r="A28" s="18">
        <v>18</v>
      </c>
      <c r="B28" s="54">
        <f ca="1">ROUND('RFR term structures'!B28+MAX(0.01,Shocks!$E28*ABS('RFR term structures'!B28)),5)</f>
        <v>2.911E-2</v>
      </c>
      <c r="C28" s="54">
        <f ca="1">ROUND('RFR term structures'!C28+MAX(0.01,Shocks!$E28*ABS('RFR term structures'!C28)),5)</f>
        <v>3.124E-2</v>
      </c>
      <c r="D28" s="54" t="e">
        <f ca="1">ROUND('RFR term structures'!D28+MAX(0.01,Shocks!$E28*ABS('RFR term structures'!D28)),5)</f>
        <v>#VALUE!</v>
      </c>
      <c r="E28" s="54"/>
      <c r="F28" s="22"/>
      <c r="G28" s="55">
        <f ca="1">ROUND('RFR term structures'!B28+MAX(0.01,Shocks!$E28*ABS('RFR term structures'!B28))+VA!G28,5)</f>
        <v>3.074E-2</v>
      </c>
      <c r="H28" s="55">
        <f ca="1">ROUND('RFR term structures'!C28+MAX(0.01,Shocks!$E28*ABS('RFR term structures'!C28))+VA!H28,5)</f>
        <v>3.261E-2</v>
      </c>
      <c r="I28" s="55" t="e">
        <f ca="1">ROUND('RFR term structures'!D28+MAX(0.01,Shocks!$E28*ABS('RFR term structures'!D28))+VA!I28,5)</f>
        <v>#VALUE!</v>
      </c>
      <c r="J28" s="55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51"/>
      <c r="V28" s="26" t="s">
        <v>80</v>
      </c>
      <c r="W28" s="27">
        <v>18</v>
      </c>
      <c r="X28" s="18"/>
    </row>
    <row r="29" spans="1:24" s="19" customFormat="1" x14ac:dyDescent="0.25">
      <c r="A29" s="18">
        <v>19</v>
      </c>
      <c r="B29" s="54">
        <f ca="1">ROUND('RFR term structures'!B29+MAX(0.01,Shocks!$E29*ABS('RFR term structures'!B29)),5)</f>
        <v>2.964E-2</v>
      </c>
      <c r="C29" s="54">
        <f ca="1">ROUND('RFR term structures'!C29+MAX(0.01,Shocks!$E29*ABS('RFR term structures'!C29)),5)</f>
        <v>3.184E-2</v>
      </c>
      <c r="D29" s="54" t="e">
        <f ca="1">ROUND('RFR term structures'!D29+MAX(0.01,Shocks!$E29*ABS('RFR term structures'!D29)),5)</f>
        <v>#VALUE!</v>
      </c>
      <c r="E29" s="54"/>
      <c r="F29" s="22"/>
      <c r="G29" s="55">
        <f ca="1">ROUND('RFR term structures'!B29+MAX(0.01,Shocks!$E29*ABS('RFR term structures'!B29))+VA!G29,5)</f>
        <v>3.124E-2</v>
      </c>
      <c r="H29" s="55">
        <f ca="1">ROUND('RFR term structures'!C29+MAX(0.01,Shocks!$E29*ABS('RFR term structures'!C29))+VA!H29,5)</f>
        <v>3.3169999999999998E-2</v>
      </c>
      <c r="I29" s="55" t="e">
        <f ca="1">ROUND('RFR term structures'!D29+MAX(0.01,Shocks!$E29*ABS('RFR term structures'!D29))+VA!I29,5)</f>
        <v>#VALUE!</v>
      </c>
      <c r="J29" s="55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51"/>
      <c r="V29" s="26" t="s">
        <v>79</v>
      </c>
      <c r="W29" s="27">
        <v>19</v>
      </c>
      <c r="X29" s="18"/>
    </row>
    <row r="30" spans="1:24" s="19" customFormat="1" x14ac:dyDescent="0.25">
      <c r="A30" s="18">
        <v>20</v>
      </c>
      <c r="B30" s="54">
        <f ca="1">ROUND('RFR term structures'!B30+MAX(0.01,Shocks!$E30*ABS('RFR term structures'!B30)),5)</f>
        <v>3.0179999999999998E-2</v>
      </c>
      <c r="C30" s="54">
        <f ca="1">ROUND('RFR term structures'!C30+MAX(0.01,Shocks!$E30*ABS('RFR term structures'!C30)),5)</f>
        <v>3.2419999999999997E-2</v>
      </c>
      <c r="D30" s="54" t="e">
        <f ca="1">ROUND('RFR term structures'!D30+MAX(0.01,Shocks!$E30*ABS('RFR term structures'!D30)),5)</f>
        <v>#VALUE!</v>
      </c>
      <c r="E30" s="54"/>
      <c r="F30" s="22"/>
      <c r="G30" s="55">
        <f ca="1">ROUND('RFR term structures'!B30+MAX(0.01,Shocks!$E30*ABS('RFR term structures'!B30))+VA!G30,5)</f>
        <v>3.1739999999999997E-2</v>
      </c>
      <c r="H30" s="55">
        <f ca="1">ROUND('RFR term structures'!C30+MAX(0.01,Shocks!$E30*ABS('RFR term structures'!C30))+VA!H30,5)</f>
        <v>3.3700000000000001E-2</v>
      </c>
      <c r="I30" s="55" t="e">
        <f ca="1">ROUND('RFR term structures'!D30+MAX(0.01,Shocks!$E30*ABS('RFR term structures'!D30))+VA!I30,5)</f>
        <v>#VALUE!</v>
      </c>
      <c r="J30" s="55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51"/>
      <c r="V30" s="26" t="s">
        <v>78</v>
      </c>
      <c r="W30" s="27">
        <v>20</v>
      </c>
      <c r="X30" s="18"/>
    </row>
    <row r="31" spans="1:24" s="19" customFormat="1" x14ac:dyDescent="0.25">
      <c r="A31" s="18">
        <v>21</v>
      </c>
      <c r="B31" s="54">
        <f ca="1">ROUND('RFR term structures'!B31+MAX(0.01,Shocks!$E31*ABS('RFR term structures'!B31)),5)</f>
        <v>3.0720000000000001E-2</v>
      </c>
      <c r="C31" s="54">
        <f ca="1">ROUND('RFR term structures'!C31+MAX(0.01,Shocks!$E31*ABS('RFR term structures'!C31)),5)</f>
        <v>3.2980000000000002E-2</v>
      </c>
      <c r="D31" s="54" t="e">
        <f ca="1">ROUND('RFR term structures'!D31+MAX(0.01,Shocks!$E31*ABS('RFR term structures'!D31)),5)</f>
        <v>#VALUE!</v>
      </c>
      <c r="E31" s="54"/>
      <c r="F31" s="22"/>
      <c r="G31" s="55">
        <f ca="1">ROUND('RFR term structures'!B31+MAX(0.01,Shocks!$E31*ABS('RFR term structures'!B31))+VA!G31,5)</f>
        <v>3.2239999999999998E-2</v>
      </c>
      <c r="H31" s="55">
        <f ca="1">ROUND('RFR term structures'!C31+MAX(0.01,Shocks!$E31*ABS('RFR term structures'!C31))+VA!H31,5)</f>
        <v>3.422E-2</v>
      </c>
      <c r="I31" s="55" t="e">
        <f ca="1">ROUND('RFR term structures'!D31+MAX(0.01,Shocks!$E31*ABS('RFR term structures'!D31))+VA!I31,5)</f>
        <v>#VALUE!</v>
      </c>
      <c r="J31" s="55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51"/>
      <c r="V31" s="26" t="s">
        <v>77</v>
      </c>
      <c r="W31" s="27">
        <v>21</v>
      </c>
      <c r="X31" s="18"/>
    </row>
    <row r="32" spans="1:24" s="19" customFormat="1" x14ac:dyDescent="0.25">
      <c r="A32" s="18">
        <v>22</v>
      </c>
      <c r="B32" s="54">
        <f ca="1">ROUND('RFR term structures'!B32+MAX(0.01,Shocks!$E32*ABS('RFR term structures'!B32)),5)</f>
        <v>3.1260000000000003E-2</v>
      </c>
      <c r="C32" s="54">
        <f ca="1">ROUND('RFR term structures'!C32+MAX(0.01,Shocks!$E32*ABS('RFR term structures'!C32)),5)</f>
        <v>3.3520000000000001E-2</v>
      </c>
      <c r="D32" s="54" t="e">
        <f ca="1">ROUND('RFR term structures'!D32+MAX(0.01,Shocks!$E32*ABS('RFR term structures'!D32)),5)</f>
        <v>#VALUE!</v>
      </c>
      <c r="E32" s="54"/>
      <c r="F32" s="22"/>
      <c r="G32" s="55">
        <f ca="1">ROUND('RFR term structures'!B32+MAX(0.01,Shocks!$E32*ABS('RFR term structures'!B32))+VA!G32,5)</f>
        <v>3.2730000000000002E-2</v>
      </c>
      <c r="H32" s="55">
        <f ca="1">ROUND('RFR term structures'!C32+MAX(0.01,Shocks!$E32*ABS('RFR term structures'!C32))+VA!H32,5)</f>
        <v>3.4720000000000001E-2</v>
      </c>
      <c r="I32" s="55" t="e">
        <f ca="1">ROUND('RFR term structures'!D32+MAX(0.01,Shocks!$E32*ABS('RFR term structures'!D32))+VA!I32,5)</f>
        <v>#VALUE!</v>
      </c>
      <c r="J32" s="55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51"/>
      <c r="V32" s="26" t="s">
        <v>76</v>
      </c>
      <c r="W32" s="27">
        <v>22</v>
      </c>
      <c r="X32" s="18"/>
    </row>
    <row r="33" spans="1:24" s="19" customFormat="1" x14ac:dyDescent="0.25">
      <c r="A33" s="18">
        <v>23</v>
      </c>
      <c r="B33" s="54">
        <f ca="1">ROUND('RFR term structures'!B33+MAX(0.01,Shocks!$E33*ABS('RFR term structures'!B33)),5)</f>
        <v>3.1789999999999999E-2</v>
      </c>
      <c r="C33" s="54">
        <f ca="1">ROUND('RFR term structures'!C33+MAX(0.01,Shocks!$E33*ABS('RFR term structures'!C33)),5)</f>
        <v>3.4040000000000001E-2</v>
      </c>
      <c r="D33" s="54" t="e">
        <f ca="1">ROUND('RFR term structures'!D33+MAX(0.01,Shocks!$E33*ABS('RFR term structures'!D33)),5)</f>
        <v>#VALUE!</v>
      </c>
      <c r="E33" s="54"/>
      <c r="F33" s="22"/>
      <c r="G33" s="55">
        <f ca="1">ROUND('RFR term structures'!B33+MAX(0.01,Shocks!$E33*ABS('RFR term structures'!B33))+VA!G33,5)</f>
        <v>3.322E-2</v>
      </c>
      <c r="H33" s="55">
        <f ca="1">ROUND('RFR term structures'!C33+MAX(0.01,Shocks!$E33*ABS('RFR term structures'!C33))+VA!H33,5)</f>
        <v>3.5189999999999999E-2</v>
      </c>
      <c r="I33" s="55" t="e">
        <f ca="1">ROUND('RFR term structures'!D33+MAX(0.01,Shocks!$E33*ABS('RFR term structures'!D33))+VA!I33,5)</f>
        <v>#VALUE!</v>
      </c>
      <c r="J33" s="55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51"/>
      <c r="V33" s="26" t="s">
        <v>75</v>
      </c>
      <c r="W33" s="27">
        <v>23</v>
      </c>
      <c r="X33" s="18"/>
    </row>
    <row r="34" spans="1:24" s="19" customFormat="1" x14ac:dyDescent="0.25">
      <c r="A34" s="18">
        <v>24</v>
      </c>
      <c r="B34" s="54">
        <f ca="1">ROUND('RFR term structures'!B34+MAX(0.01,Shocks!$E34*ABS('RFR term structures'!B34)),5)</f>
        <v>3.2300000000000002E-2</v>
      </c>
      <c r="C34" s="54">
        <f ca="1">ROUND('RFR term structures'!C34+MAX(0.01,Shocks!$E34*ABS('RFR term structures'!C34)),5)</f>
        <v>3.4529999999999998E-2</v>
      </c>
      <c r="D34" s="54" t="e">
        <f ca="1">ROUND('RFR term structures'!D34+MAX(0.01,Shocks!$E34*ABS('RFR term structures'!D34)),5)</f>
        <v>#VALUE!</v>
      </c>
      <c r="E34" s="54"/>
      <c r="F34" s="22"/>
      <c r="G34" s="55">
        <f ca="1">ROUND('RFR term structures'!B34+MAX(0.01,Shocks!$E34*ABS('RFR term structures'!B34))+VA!G34,5)</f>
        <v>3.3700000000000001E-2</v>
      </c>
      <c r="H34" s="55">
        <f ca="1">ROUND('RFR term structures'!C34+MAX(0.01,Shocks!$E34*ABS('RFR term structures'!C34))+VA!H34,5)</f>
        <v>3.5650000000000001E-2</v>
      </c>
      <c r="I34" s="55" t="e">
        <f ca="1">ROUND('RFR term structures'!D34+MAX(0.01,Shocks!$E34*ABS('RFR term structures'!D34))+VA!I34,5)</f>
        <v>#VALUE!</v>
      </c>
      <c r="J34" s="55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51"/>
      <c r="V34" s="26" t="s">
        <v>74</v>
      </c>
      <c r="W34" s="27">
        <v>24</v>
      </c>
      <c r="X34" s="18"/>
    </row>
    <row r="35" spans="1:24" s="19" customFormat="1" x14ac:dyDescent="0.25">
      <c r="A35" s="18">
        <v>25</v>
      </c>
      <c r="B35" s="54">
        <f ca="1">ROUND('RFR term structures'!B35+MAX(0.01,Shocks!$E35*ABS('RFR term structures'!B35)),5)</f>
        <v>3.2809999999999999E-2</v>
      </c>
      <c r="C35" s="54">
        <f ca="1">ROUND('RFR term structures'!C35+MAX(0.01,Shocks!$E35*ABS('RFR term structures'!C35)),5)</f>
        <v>3.5009999999999999E-2</v>
      </c>
      <c r="D35" s="54" t="e">
        <f ca="1">ROUND('RFR term structures'!D35+MAX(0.01,Shocks!$E35*ABS('RFR term structures'!D35)),5)</f>
        <v>#VALUE!</v>
      </c>
      <c r="E35" s="54"/>
      <c r="F35" s="22"/>
      <c r="G35" s="55">
        <f ca="1">ROUND('RFR term structures'!B35+MAX(0.01,Shocks!$E35*ABS('RFR term structures'!B35))+VA!G35,5)</f>
        <v>3.4160000000000003E-2</v>
      </c>
      <c r="H35" s="55">
        <f ca="1">ROUND('RFR term structures'!C35+MAX(0.01,Shocks!$E35*ABS('RFR term structures'!C35))+VA!H35,5)</f>
        <v>3.6089999999999997E-2</v>
      </c>
      <c r="I35" s="55" t="e">
        <f ca="1">ROUND('RFR term structures'!D35+MAX(0.01,Shocks!$E35*ABS('RFR term structures'!D35))+VA!I35,5)</f>
        <v>#VALUE!</v>
      </c>
      <c r="J35" s="55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51"/>
      <c r="V35" s="26" t="s">
        <v>0</v>
      </c>
      <c r="W35" s="27">
        <v>25</v>
      </c>
      <c r="X35" s="18"/>
    </row>
    <row r="36" spans="1:24" s="19" customFormat="1" x14ac:dyDescent="0.25">
      <c r="A36" s="18">
        <v>26</v>
      </c>
      <c r="B36" s="54">
        <f ca="1">ROUND('RFR term structures'!B36+MAX(0.01,Shocks!$E36*ABS('RFR term structures'!B36)),5)</f>
        <v>3.329E-2</v>
      </c>
      <c r="C36" s="54">
        <f ca="1">ROUND('RFR term structures'!C36+MAX(0.01,Shocks!$E36*ABS('RFR term structures'!C36)),5)</f>
        <v>3.5459999999999998E-2</v>
      </c>
      <c r="D36" s="54" t="e">
        <f ca="1">ROUND('RFR term structures'!D36+MAX(0.01,Shocks!$E36*ABS('RFR term structures'!D36)),5)</f>
        <v>#VALUE!</v>
      </c>
      <c r="E36" s="54"/>
      <c r="F36" s="22"/>
      <c r="G36" s="55">
        <f ca="1">ROUND('RFR term structures'!B36+MAX(0.01,Shocks!$E36*ABS('RFR term structures'!B36))+VA!G36,5)</f>
        <v>3.4610000000000002E-2</v>
      </c>
      <c r="H36" s="55">
        <f ca="1">ROUND('RFR term structures'!C36+MAX(0.01,Shocks!$E36*ABS('RFR term structures'!C36))+VA!H36,5)</f>
        <v>3.6499999999999998E-2</v>
      </c>
      <c r="I36" s="55" t="e">
        <f ca="1">ROUND('RFR term structures'!D36+MAX(0.01,Shocks!$E36*ABS('RFR term structures'!D36))+VA!I36,5)</f>
        <v>#VALUE!</v>
      </c>
      <c r="J36" s="55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51"/>
      <c r="V36" s="26" t="s">
        <v>73</v>
      </c>
      <c r="W36" s="27">
        <v>26</v>
      </c>
      <c r="X36" s="18"/>
    </row>
    <row r="37" spans="1:24" s="19" customFormat="1" x14ac:dyDescent="0.25">
      <c r="A37" s="18">
        <v>27</v>
      </c>
      <c r="B37" s="54">
        <f ca="1">ROUND('RFR term structures'!B37+MAX(0.01,Shocks!$E37*ABS('RFR term structures'!B37)),5)</f>
        <v>3.3759999999999998E-2</v>
      </c>
      <c r="C37" s="54">
        <f ca="1">ROUND('RFR term structures'!C37+MAX(0.01,Shocks!$E37*ABS('RFR term structures'!C37)),5)</f>
        <v>3.5889999999999998E-2</v>
      </c>
      <c r="D37" s="54" t="e">
        <f ca="1">ROUND('RFR term structures'!D37+MAX(0.01,Shocks!$E37*ABS('RFR term structures'!D37)),5)</f>
        <v>#VALUE!</v>
      </c>
      <c r="E37" s="54"/>
      <c r="F37" s="22"/>
      <c r="G37" s="55">
        <f ca="1">ROUND('RFR term structures'!B37+MAX(0.01,Shocks!$E37*ABS('RFR term structures'!B37))+VA!G37,5)</f>
        <v>3.5040000000000002E-2</v>
      </c>
      <c r="H37" s="55">
        <f ca="1">ROUND('RFR term structures'!C37+MAX(0.01,Shocks!$E37*ABS('RFR term structures'!C37))+VA!H37,5)</f>
        <v>3.6900000000000002E-2</v>
      </c>
      <c r="I37" s="55" t="e">
        <f ca="1">ROUND('RFR term structures'!D37+MAX(0.01,Shocks!$E37*ABS('RFR term structures'!D37))+VA!I37,5)</f>
        <v>#VALUE!</v>
      </c>
      <c r="J37" s="55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51"/>
      <c r="V37" s="26" t="s">
        <v>7</v>
      </c>
      <c r="W37" s="27">
        <v>27</v>
      </c>
      <c r="X37" s="18"/>
    </row>
    <row r="38" spans="1:24" s="19" customFormat="1" x14ac:dyDescent="0.25">
      <c r="A38" s="18">
        <v>28</v>
      </c>
      <c r="B38" s="54">
        <f ca="1">ROUND('RFR term structures'!B38+MAX(0.01,Shocks!$E38*ABS('RFR term structures'!B38)),5)</f>
        <v>3.422E-2</v>
      </c>
      <c r="C38" s="54">
        <f ca="1">ROUND('RFR term structures'!C38+MAX(0.01,Shocks!$E38*ABS('RFR term structures'!C38)),5)</f>
        <v>3.6299999999999999E-2</v>
      </c>
      <c r="D38" s="54" t="e">
        <f ca="1">ROUND('RFR term structures'!D38+MAX(0.01,Shocks!$E38*ABS('RFR term structures'!D38)),5)</f>
        <v>#VALUE!</v>
      </c>
      <c r="E38" s="54"/>
      <c r="F38" s="22"/>
      <c r="G38" s="55">
        <f ca="1">ROUND('RFR term structures'!B38+MAX(0.01,Shocks!$E38*ABS('RFR term structures'!B38))+VA!G38,5)</f>
        <v>3.5459999999999998E-2</v>
      </c>
      <c r="H38" s="55">
        <f ca="1">ROUND('RFR term structures'!C38+MAX(0.01,Shocks!$E38*ABS('RFR term structures'!C38))+VA!H38,5)</f>
        <v>3.7289999999999997E-2</v>
      </c>
      <c r="I38" s="55" t="e">
        <f ca="1">ROUND('RFR term structures'!D38+MAX(0.01,Shocks!$E38*ABS('RFR term structures'!D38))+VA!I38,5)</f>
        <v>#VALUE!</v>
      </c>
      <c r="J38" s="55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51"/>
      <c r="V38" s="26" t="s">
        <v>72</v>
      </c>
      <c r="W38" s="27">
        <v>28</v>
      </c>
      <c r="X38" s="18"/>
    </row>
    <row r="39" spans="1:24" s="19" customFormat="1" x14ac:dyDescent="0.25">
      <c r="A39" s="18">
        <v>29</v>
      </c>
      <c r="B39" s="54">
        <f ca="1">ROUND('RFR term structures'!B39+MAX(0.01,Shocks!$E39*ABS('RFR term structures'!B39)),5)</f>
        <v>3.4660000000000003E-2</v>
      </c>
      <c r="C39" s="54">
        <f ca="1">ROUND('RFR term structures'!C39+MAX(0.01,Shocks!$E39*ABS('RFR term structures'!C39)),5)</f>
        <v>3.6700000000000003E-2</v>
      </c>
      <c r="D39" s="54" t="e">
        <f ca="1">ROUND('RFR term structures'!D39+MAX(0.01,Shocks!$E39*ABS('RFR term structures'!D39)),5)</f>
        <v>#VALUE!</v>
      </c>
      <c r="E39" s="54"/>
      <c r="F39" s="22"/>
      <c r="G39" s="55">
        <f ca="1">ROUND('RFR term structures'!B39+MAX(0.01,Shocks!$E39*ABS('RFR term structures'!B39))+VA!G39,5)</f>
        <v>3.5860000000000003E-2</v>
      </c>
      <c r="H39" s="55">
        <f ca="1">ROUND('RFR term structures'!C39+MAX(0.01,Shocks!$E39*ABS('RFR term structures'!C39))+VA!H39,5)</f>
        <v>3.7650000000000003E-2</v>
      </c>
      <c r="I39" s="55" t="e">
        <f ca="1">ROUND('RFR term structures'!D39+MAX(0.01,Shocks!$E39*ABS('RFR term structures'!D39))+VA!I39,5)</f>
        <v>#VALUE!</v>
      </c>
      <c r="J39" s="55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51"/>
      <c r="V39" s="26" t="s">
        <v>71</v>
      </c>
      <c r="W39" s="27">
        <v>29</v>
      </c>
      <c r="X39" s="18"/>
    </row>
    <row r="40" spans="1:24" s="19" customFormat="1" x14ac:dyDescent="0.25">
      <c r="A40" s="18">
        <v>30</v>
      </c>
      <c r="B40" s="54">
        <f ca="1">ROUND('RFR term structures'!B40+MAX(0.01,Shocks!$E40*ABS('RFR term structures'!B40)),5)</f>
        <v>3.508E-2</v>
      </c>
      <c r="C40" s="54">
        <f ca="1">ROUND('RFR term structures'!C40+MAX(0.01,Shocks!$E40*ABS('RFR term structures'!C40)),5)</f>
        <v>3.7080000000000002E-2</v>
      </c>
      <c r="D40" s="54" t="e">
        <f ca="1">ROUND('RFR term structures'!D40+MAX(0.01,Shocks!$E40*ABS('RFR term structures'!D40)),5)</f>
        <v>#VALUE!</v>
      </c>
      <c r="E40" s="54"/>
      <c r="F40" s="22"/>
      <c r="G40" s="55">
        <f ca="1">ROUND('RFR term structures'!B40+MAX(0.01,Shocks!$E40*ABS('RFR term structures'!B40))+VA!G40,5)</f>
        <v>3.6249999999999998E-2</v>
      </c>
      <c r="H40" s="55">
        <f ca="1">ROUND('RFR term structures'!C40+MAX(0.01,Shocks!$E40*ABS('RFR term structures'!C40))+VA!H40,5)</f>
        <v>3.7999999999999999E-2</v>
      </c>
      <c r="I40" s="55" t="e">
        <f ca="1">ROUND('RFR term structures'!D40+MAX(0.01,Shocks!$E40*ABS('RFR term structures'!D40))+VA!I40,5)</f>
        <v>#VALUE!</v>
      </c>
      <c r="J40" s="55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51"/>
      <c r="V40" s="26" t="s">
        <v>70</v>
      </c>
      <c r="W40" s="27">
        <v>30</v>
      </c>
      <c r="X40" s="18"/>
    </row>
    <row r="41" spans="1:24" s="19" customFormat="1" x14ac:dyDescent="0.25">
      <c r="A41" s="18">
        <v>31</v>
      </c>
      <c r="B41" s="54">
        <f ca="1">ROUND('RFR term structures'!B41+MAX(0.01,Shocks!$E41*ABS('RFR term structures'!B41)),5)</f>
        <v>3.5479999999999998E-2</v>
      </c>
      <c r="C41" s="54">
        <f ca="1">ROUND('RFR term structures'!C41+MAX(0.01,Shocks!$E41*ABS('RFR term structures'!C41)),5)</f>
        <v>3.7440000000000001E-2</v>
      </c>
      <c r="D41" s="54" t="e">
        <f ca="1">ROUND('RFR term structures'!D41+MAX(0.01,Shocks!$E41*ABS('RFR term structures'!D41)),5)</f>
        <v>#VALUE!</v>
      </c>
      <c r="E41" s="54"/>
      <c r="F41" s="22"/>
      <c r="G41" s="55">
        <f ca="1">ROUND('RFR term structures'!B41+MAX(0.01,Shocks!$E41*ABS('RFR term structures'!B41))+VA!G41,5)</f>
        <v>3.662E-2</v>
      </c>
      <c r="H41" s="55">
        <f ca="1">ROUND('RFR term structures'!C41+MAX(0.01,Shocks!$E41*ABS('RFR term structures'!C41))+VA!H41,5)</f>
        <v>3.8339999999999999E-2</v>
      </c>
      <c r="I41" s="55" t="e">
        <f ca="1">ROUND('RFR term structures'!D41+MAX(0.01,Shocks!$E41*ABS('RFR term structures'!D41))+VA!I41,5)</f>
        <v>#VALUE!</v>
      </c>
      <c r="J41" s="55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51"/>
      <c r="V41" s="26" t="s">
        <v>69</v>
      </c>
      <c r="W41" s="27">
        <v>31</v>
      </c>
      <c r="X41" s="18"/>
    </row>
    <row r="42" spans="1:24" s="19" customFormat="1" x14ac:dyDescent="0.25">
      <c r="A42" s="18">
        <v>32</v>
      </c>
      <c r="B42" s="54">
        <f ca="1">ROUND('RFR term structures'!B42+MAX(0.01,Shocks!$E42*ABS('RFR term structures'!B42)),5)</f>
        <v>3.5869999999999999E-2</v>
      </c>
      <c r="C42" s="54">
        <f ca="1">ROUND('RFR term structures'!C42+MAX(0.01,Shocks!$E42*ABS('RFR term structures'!C42)),5)</f>
        <v>3.7780000000000001E-2</v>
      </c>
      <c r="D42" s="54" t="e">
        <f ca="1">ROUND('RFR term structures'!D42+MAX(0.01,Shocks!$E42*ABS('RFR term structures'!D42)),5)</f>
        <v>#VALUE!</v>
      </c>
      <c r="E42" s="54"/>
      <c r="F42" s="22"/>
      <c r="G42" s="55">
        <f ca="1">ROUND('RFR term structures'!B42+MAX(0.01,Shocks!$E42*ABS('RFR term structures'!B42))+VA!G42,5)</f>
        <v>3.6979999999999999E-2</v>
      </c>
      <c r="H42" s="55">
        <f ca="1">ROUND('RFR term structures'!C42+MAX(0.01,Shocks!$E42*ABS('RFR term structures'!C42))+VA!H42,5)</f>
        <v>3.866E-2</v>
      </c>
      <c r="I42" s="55" t="e">
        <f ca="1">ROUND('RFR term structures'!D42+MAX(0.01,Shocks!$E42*ABS('RFR term structures'!D42))+VA!I42,5)</f>
        <v>#VALUE!</v>
      </c>
      <c r="J42" s="55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51"/>
      <c r="V42" s="26" t="s">
        <v>68</v>
      </c>
      <c r="W42" s="27">
        <v>32</v>
      </c>
      <c r="X42" s="18"/>
    </row>
    <row r="43" spans="1:24" s="19" customFormat="1" x14ac:dyDescent="0.25">
      <c r="A43" s="18">
        <v>33</v>
      </c>
      <c r="B43" s="54">
        <f ca="1">ROUND('RFR term structures'!B43+MAX(0.01,Shocks!$E43*ABS('RFR term structures'!B43)),5)</f>
        <v>3.6240000000000001E-2</v>
      </c>
      <c r="C43" s="54">
        <f ca="1">ROUND('RFR term structures'!C43+MAX(0.01,Shocks!$E43*ABS('RFR term structures'!C43)),5)</f>
        <v>3.8109999999999998E-2</v>
      </c>
      <c r="D43" s="54" t="e">
        <f ca="1">ROUND('RFR term structures'!D43+MAX(0.01,Shocks!$E43*ABS('RFR term structures'!D43)),5)</f>
        <v>#VALUE!</v>
      </c>
      <c r="E43" s="54"/>
      <c r="F43" s="22"/>
      <c r="G43" s="55">
        <f ca="1">ROUND('RFR term structures'!B43+MAX(0.01,Shocks!$E43*ABS('RFR term structures'!B43))+VA!G43,5)</f>
        <v>3.7319999999999999E-2</v>
      </c>
      <c r="H43" s="55">
        <f ca="1">ROUND('RFR term structures'!C43+MAX(0.01,Shocks!$E43*ABS('RFR term structures'!C43))+VA!H43,5)</f>
        <v>3.8960000000000002E-2</v>
      </c>
      <c r="I43" s="55" t="e">
        <f ca="1">ROUND('RFR term structures'!D43+MAX(0.01,Shocks!$E43*ABS('RFR term structures'!D43))+VA!I43,5)</f>
        <v>#VALUE!</v>
      </c>
      <c r="J43" s="55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51"/>
      <c r="V43" s="26" t="s">
        <v>8</v>
      </c>
      <c r="W43" s="27">
        <v>33</v>
      </c>
      <c r="X43" s="18"/>
    </row>
    <row r="44" spans="1:24" s="19" customFormat="1" x14ac:dyDescent="0.25">
      <c r="A44" s="18">
        <v>34</v>
      </c>
      <c r="B44" s="54">
        <f ca="1">ROUND('RFR term structures'!B44+MAX(0.01,Shocks!$E44*ABS('RFR term structures'!B44)),5)</f>
        <v>3.6600000000000001E-2</v>
      </c>
      <c r="C44" s="54">
        <f ca="1">ROUND('RFR term structures'!C44+MAX(0.01,Shocks!$E44*ABS('RFR term structures'!C44)),5)</f>
        <v>3.8429999999999999E-2</v>
      </c>
      <c r="D44" s="54" t="e">
        <f ca="1">ROUND('RFR term structures'!D44+MAX(0.01,Shocks!$E44*ABS('RFR term structures'!D44)),5)</f>
        <v>#VALUE!</v>
      </c>
      <c r="E44" s="54"/>
      <c r="F44" s="22"/>
      <c r="G44" s="55">
        <f ca="1">ROUND('RFR term structures'!B44+MAX(0.01,Shocks!$E44*ABS('RFR term structures'!B44))+VA!G44,5)</f>
        <v>3.7650000000000003E-2</v>
      </c>
      <c r="H44" s="55">
        <f ca="1">ROUND('RFR term structures'!C44+MAX(0.01,Shocks!$E44*ABS('RFR term structures'!C44))+VA!H44,5)</f>
        <v>3.9260000000000003E-2</v>
      </c>
      <c r="I44" s="55" t="e">
        <f ca="1">ROUND('RFR term structures'!D44+MAX(0.01,Shocks!$E44*ABS('RFR term structures'!D44))+VA!I44,5)</f>
        <v>#VALUE!</v>
      </c>
      <c r="J44" s="55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51"/>
      <c r="V44" s="26" t="s">
        <v>67</v>
      </c>
      <c r="W44" s="27">
        <v>34</v>
      </c>
      <c r="X44" s="18"/>
    </row>
    <row r="45" spans="1:24" s="19" customFormat="1" x14ac:dyDescent="0.25">
      <c r="A45" s="18">
        <v>35</v>
      </c>
      <c r="B45" s="54">
        <f ca="1">ROUND('RFR term structures'!B45+MAX(0.01,Shocks!$E45*ABS('RFR term structures'!B45)),5)</f>
        <v>3.6949999999999997E-2</v>
      </c>
      <c r="C45" s="54">
        <f ca="1">ROUND('RFR term structures'!C45+MAX(0.01,Shocks!$E45*ABS('RFR term structures'!C45)),5)</f>
        <v>3.8730000000000001E-2</v>
      </c>
      <c r="D45" s="54" t="e">
        <f ca="1">ROUND('RFR term structures'!D45+MAX(0.01,Shocks!$E45*ABS('RFR term structures'!D45)),5)</f>
        <v>#VALUE!</v>
      </c>
      <c r="E45" s="54"/>
      <c r="F45" s="22"/>
      <c r="G45" s="55">
        <f ca="1">ROUND('RFR term structures'!B45+MAX(0.01,Shocks!$E45*ABS('RFR term structures'!B45))+VA!G45,5)</f>
        <v>3.7969999999999997E-2</v>
      </c>
      <c r="H45" s="55">
        <f ca="1">ROUND('RFR term structures'!C45+MAX(0.01,Shocks!$E45*ABS('RFR term structures'!C45))+VA!H45,5)</f>
        <v>3.9539999999999999E-2</v>
      </c>
      <c r="I45" s="55" t="e">
        <f ca="1">ROUND('RFR term structures'!D45+MAX(0.01,Shocks!$E45*ABS('RFR term structures'!D45))+VA!I45,5)</f>
        <v>#VALUE!</v>
      </c>
      <c r="J45" s="55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51"/>
      <c r="V45" s="26" t="s">
        <v>66</v>
      </c>
      <c r="W45" s="27">
        <v>35</v>
      </c>
      <c r="X45" s="18"/>
    </row>
    <row r="46" spans="1:24" s="19" customFormat="1" x14ac:dyDescent="0.25">
      <c r="A46" s="18">
        <v>36</v>
      </c>
      <c r="B46" s="54">
        <f ca="1">ROUND('RFR term structures'!B46+MAX(0.01,Shocks!$E46*ABS('RFR term structures'!B46)),5)</f>
        <v>3.7280000000000001E-2</v>
      </c>
      <c r="C46" s="54">
        <f ca="1">ROUND('RFR term structures'!C46+MAX(0.01,Shocks!$E46*ABS('RFR term structures'!C46)),5)</f>
        <v>3.9019999999999999E-2</v>
      </c>
      <c r="D46" s="54" t="e">
        <f ca="1">ROUND('RFR term structures'!D46+MAX(0.01,Shocks!$E46*ABS('RFR term structures'!D46)),5)</f>
        <v>#VALUE!</v>
      </c>
      <c r="E46" s="54"/>
      <c r="F46" s="22"/>
      <c r="G46" s="55">
        <f ca="1">ROUND('RFR term structures'!B46+MAX(0.01,Shocks!$E46*ABS('RFR term structures'!B46))+VA!G46,5)</f>
        <v>3.8280000000000002E-2</v>
      </c>
      <c r="H46" s="55">
        <f ca="1">ROUND('RFR term structures'!C46+MAX(0.01,Shocks!$E46*ABS('RFR term structures'!C46))+VA!H46,5)</f>
        <v>3.9809999999999998E-2</v>
      </c>
      <c r="I46" s="55" t="e">
        <f ca="1">ROUND('RFR term structures'!D46+MAX(0.01,Shocks!$E46*ABS('RFR term structures'!D46))+VA!I46,5)</f>
        <v>#VALUE!</v>
      </c>
      <c r="J46" s="55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51"/>
      <c r="V46" s="26" t="s">
        <v>65</v>
      </c>
      <c r="W46" s="27">
        <v>36</v>
      </c>
      <c r="X46" s="18"/>
    </row>
    <row r="47" spans="1:24" s="19" customFormat="1" x14ac:dyDescent="0.25">
      <c r="A47" s="18">
        <v>37</v>
      </c>
      <c r="B47" s="54">
        <f ca="1">ROUND('RFR term structures'!B47+MAX(0.01,Shocks!$E47*ABS('RFR term structures'!B47)),5)</f>
        <v>3.7589999999999998E-2</v>
      </c>
      <c r="C47" s="54">
        <f ca="1">ROUND('RFR term structures'!C47+MAX(0.01,Shocks!$E47*ABS('RFR term structures'!C47)),5)</f>
        <v>3.9300000000000002E-2</v>
      </c>
      <c r="D47" s="54" t="e">
        <f ca="1">ROUND('RFR term structures'!D47+MAX(0.01,Shocks!$E47*ABS('RFR term structures'!D47)),5)</f>
        <v>#VALUE!</v>
      </c>
      <c r="E47" s="54"/>
      <c r="F47" s="22"/>
      <c r="G47" s="55">
        <f ca="1">ROUND('RFR term structures'!B47+MAX(0.01,Shocks!$E47*ABS('RFR term structures'!B47))+VA!G47,5)</f>
        <v>3.857E-2</v>
      </c>
      <c r="H47" s="55">
        <f ca="1">ROUND('RFR term structures'!C47+MAX(0.01,Shocks!$E47*ABS('RFR term structures'!C47))+VA!H47,5)</f>
        <v>4.0059999999999998E-2</v>
      </c>
      <c r="I47" s="55" t="e">
        <f ca="1">ROUND('RFR term structures'!D47+MAX(0.01,Shocks!$E47*ABS('RFR term structures'!D47))+VA!I47,5)</f>
        <v>#VALUE!</v>
      </c>
      <c r="J47" s="55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51"/>
      <c r="V47" s="26" t="s">
        <v>64</v>
      </c>
      <c r="W47" s="27">
        <v>37</v>
      </c>
      <c r="X47" s="18"/>
    </row>
    <row r="48" spans="1:24" s="19" customFormat="1" x14ac:dyDescent="0.25">
      <c r="A48" s="18">
        <v>38</v>
      </c>
      <c r="B48" s="54">
        <f ca="1">ROUND('RFR term structures'!B48+MAX(0.01,Shocks!$E48*ABS('RFR term structures'!B48)),5)</f>
        <v>3.7900000000000003E-2</v>
      </c>
      <c r="C48" s="54">
        <f ca="1">ROUND('RFR term structures'!C48+MAX(0.01,Shocks!$E48*ABS('RFR term structures'!C48)),5)</f>
        <v>3.9559999999999998E-2</v>
      </c>
      <c r="D48" s="54" t="e">
        <f ca="1">ROUND('RFR term structures'!D48+MAX(0.01,Shocks!$E48*ABS('RFR term structures'!D48)),5)</f>
        <v>#VALUE!</v>
      </c>
      <c r="E48" s="54"/>
      <c r="F48" s="22"/>
      <c r="G48" s="55">
        <f ca="1">ROUND('RFR term structures'!B48+MAX(0.01,Shocks!$E48*ABS('RFR term structures'!B48))+VA!G48,5)</f>
        <v>3.8850000000000003E-2</v>
      </c>
      <c r="H48" s="55">
        <f ca="1">ROUND('RFR term structures'!C48+MAX(0.01,Shocks!$E48*ABS('RFR term structures'!C48))+VA!H48,5)</f>
        <v>4.0309999999999999E-2</v>
      </c>
      <c r="I48" s="55" t="e">
        <f ca="1">ROUND('RFR term structures'!D48+MAX(0.01,Shocks!$E48*ABS('RFR term structures'!D48))+VA!I48,5)</f>
        <v>#VALUE!</v>
      </c>
      <c r="J48" s="55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51"/>
      <c r="V48" s="26" t="s">
        <v>63</v>
      </c>
      <c r="W48" s="27">
        <v>38</v>
      </c>
      <c r="X48" s="18"/>
    </row>
    <row r="49" spans="1:24" s="19" customFormat="1" x14ac:dyDescent="0.25">
      <c r="A49" s="18">
        <v>39</v>
      </c>
      <c r="B49" s="54">
        <f ca="1">ROUND('RFR term structures'!B49+MAX(0.01,Shocks!$E49*ABS('RFR term structures'!B49)),5)</f>
        <v>3.8190000000000002E-2</v>
      </c>
      <c r="C49" s="54">
        <f ca="1">ROUND('RFR term structures'!C49+MAX(0.01,Shocks!$E49*ABS('RFR term structures'!C49)),5)</f>
        <v>3.9820000000000001E-2</v>
      </c>
      <c r="D49" s="54" t="e">
        <f ca="1">ROUND('RFR term structures'!D49+MAX(0.01,Shocks!$E49*ABS('RFR term structures'!D49)),5)</f>
        <v>#VALUE!</v>
      </c>
      <c r="E49" s="54"/>
      <c r="F49" s="22"/>
      <c r="G49" s="55">
        <f ca="1">ROUND('RFR term structures'!B49+MAX(0.01,Shocks!$E49*ABS('RFR term structures'!B49))+VA!G49,5)</f>
        <v>3.9120000000000002E-2</v>
      </c>
      <c r="H49" s="55">
        <f ca="1">ROUND('RFR term structures'!C49+MAX(0.01,Shocks!$E49*ABS('RFR term structures'!C49))+VA!H49,5)</f>
        <v>4.0550000000000003E-2</v>
      </c>
      <c r="I49" s="55" t="e">
        <f ca="1">ROUND('RFR term structures'!D49+MAX(0.01,Shocks!$E49*ABS('RFR term structures'!D49))+VA!I49,5)</f>
        <v>#VALUE!</v>
      </c>
      <c r="J49" s="55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51"/>
      <c r="V49" s="26" t="s">
        <v>62</v>
      </c>
      <c r="W49" s="27">
        <v>39</v>
      </c>
      <c r="X49" s="18"/>
    </row>
    <row r="50" spans="1:24" s="19" customFormat="1" x14ac:dyDescent="0.25">
      <c r="A50" s="18">
        <v>40</v>
      </c>
      <c r="B50" s="54">
        <f ca="1">ROUND('RFR term structures'!B50+MAX(0.01,Shocks!$E50*ABS('RFR term structures'!B50)),5)</f>
        <v>3.8469999999999997E-2</v>
      </c>
      <c r="C50" s="54">
        <f ca="1">ROUND('RFR term structures'!C50+MAX(0.01,Shocks!$E50*ABS('RFR term structures'!C50)),5)</f>
        <v>4.0059999999999998E-2</v>
      </c>
      <c r="D50" s="54" t="e">
        <f ca="1">ROUND('RFR term structures'!D50+MAX(0.01,Shocks!$E50*ABS('RFR term structures'!D50)),5)</f>
        <v>#VALUE!</v>
      </c>
      <c r="E50" s="54"/>
      <c r="F50" s="22"/>
      <c r="G50" s="55">
        <f ca="1">ROUND('RFR term structures'!B50+MAX(0.01,Shocks!$E50*ABS('RFR term structures'!B50))+VA!G50,5)</f>
        <v>3.9379999999999998E-2</v>
      </c>
      <c r="H50" s="55">
        <f ca="1">ROUND('RFR term structures'!C50+MAX(0.01,Shocks!$E50*ABS('RFR term structures'!C50))+VA!H50,5)</f>
        <v>4.0770000000000001E-2</v>
      </c>
      <c r="I50" s="55" t="e">
        <f ca="1">ROUND('RFR term structures'!D50+MAX(0.01,Shocks!$E50*ABS('RFR term structures'!D50))+VA!I50,5)</f>
        <v>#VALUE!</v>
      </c>
      <c r="J50" s="55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51"/>
      <c r="V50" s="26" t="s">
        <v>61</v>
      </c>
      <c r="W50" s="27">
        <v>40</v>
      </c>
      <c r="X50" s="18"/>
    </row>
    <row r="51" spans="1:24" s="19" customFormat="1" x14ac:dyDescent="0.25">
      <c r="A51" s="18">
        <v>41</v>
      </c>
      <c r="B51" s="54">
        <f ca="1">ROUND('RFR term structures'!B51+MAX(0.01,Shocks!$E51*ABS('RFR term structures'!B51)),5)</f>
        <v>3.8739999999999997E-2</v>
      </c>
      <c r="C51" s="54">
        <f ca="1">ROUND('RFR term structures'!C51+MAX(0.01,Shocks!$E51*ABS('RFR term structures'!C51)),5)</f>
        <v>4.0300000000000002E-2</v>
      </c>
      <c r="D51" s="54" t="e">
        <f ca="1">ROUND('RFR term structures'!D51+MAX(0.01,Shocks!$E51*ABS('RFR term structures'!D51)),5)</f>
        <v>#VALUE!</v>
      </c>
      <c r="E51" s="54"/>
      <c r="F51" s="22"/>
      <c r="G51" s="55">
        <f ca="1">ROUND('RFR term structures'!B51+MAX(0.01,Shocks!$E51*ABS('RFR term structures'!B51))+VA!G51,5)</f>
        <v>3.9629999999999999E-2</v>
      </c>
      <c r="H51" s="55">
        <f ca="1">ROUND('RFR term structures'!C51+MAX(0.01,Shocks!$E51*ABS('RFR term structures'!C51))+VA!H51,5)</f>
        <v>4.0989999999999999E-2</v>
      </c>
      <c r="I51" s="55" t="e">
        <f ca="1">ROUND('RFR term structures'!D51+MAX(0.01,Shocks!$E51*ABS('RFR term structures'!D51))+VA!I51,5)</f>
        <v>#VALUE!</v>
      </c>
      <c r="J51" s="55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51"/>
      <c r="V51" s="26" t="s">
        <v>60</v>
      </c>
      <c r="W51" s="27">
        <v>41</v>
      </c>
      <c r="X51" s="18"/>
    </row>
    <row r="52" spans="1:24" s="19" customFormat="1" x14ac:dyDescent="0.25">
      <c r="A52" s="18">
        <v>42</v>
      </c>
      <c r="B52" s="54">
        <f ca="1">ROUND('RFR term structures'!B52+MAX(0.01,Shocks!$E52*ABS('RFR term structures'!B52)),5)</f>
        <v>3.9E-2</v>
      </c>
      <c r="C52" s="54">
        <f ca="1">ROUND('RFR term structures'!C52+MAX(0.01,Shocks!$E52*ABS('RFR term structures'!C52)),5)</f>
        <v>4.052E-2</v>
      </c>
      <c r="D52" s="54" t="e">
        <f ca="1">ROUND('RFR term structures'!D52+MAX(0.01,Shocks!$E52*ABS('RFR term structures'!D52)),5)</f>
        <v>#VALUE!</v>
      </c>
      <c r="E52" s="54"/>
      <c r="F52" s="22"/>
      <c r="G52" s="55">
        <f ca="1">ROUND('RFR term structures'!B52+MAX(0.01,Shocks!$E52*ABS('RFR term structures'!B52))+VA!G52,5)</f>
        <v>3.986E-2</v>
      </c>
      <c r="H52" s="55">
        <f ca="1">ROUND('RFR term structures'!C52+MAX(0.01,Shocks!$E52*ABS('RFR term structures'!C52))+VA!H52,5)</f>
        <v>4.1200000000000001E-2</v>
      </c>
      <c r="I52" s="55" t="e">
        <f ca="1">ROUND('RFR term structures'!D52+MAX(0.01,Shocks!$E52*ABS('RFR term structures'!D52))+VA!I52,5)</f>
        <v>#VALUE!</v>
      </c>
      <c r="J52" s="55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51"/>
      <c r="V52" s="26" t="s">
        <v>59</v>
      </c>
      <c r="W52" s="27">
        <v>42</v>
      </c>
      <c r="X52" s="18"/>
    </row>
    <row r="53" spans="1:24" s="19" customFormat="1" x14ac:dyDescent="0.25">
      <c r="A53" s="18">
        <v>43</v>
      </c>
      <c r="B53" s="54">
        <f ca="1">ROUND('RFR term structures'!B53+MAX(0.01,Shocks!$E53*ABS('RFR term structures'!B53)),5)</f>
        <v>3.925E-2</v>
      </c>
      <c r="C53" s="54">
        <f ca="1">ROUND('RFR term structures'!C53+MAX(0.01,Shocks!$E53*ABS('RFR term structures'!C53)),5)</f>
        <v>4.0739999999999998E-2</v>
      </c>
      <c r="D53" s="54" t="e">
        <f ca="1">ROUND('RFR term structures'!D53+MAX(0.01,Shocks!$E53*ABS('RFR term structures'!D53)),5)</f>
        <v>#VALUE!</v>
      </c>
      <c r="E53" s="54"/>
      <c r="F53" s="22"/>
      <c r="G53" s="55">
        <f ca="1">ROUND('RFR term structures'!B53+MAX(0.01,Shocks!$E53*ABS('RFR term structures'!B53))+VA!G53,5)</f>
        <v>4.0090000000000001E-2</v>
      </c>
      <c r="H53" s="55">
        <f ca="1">ROUND('RFR term structures'!C53+MAX(0.01,Shocks!$E53*ABS('RFR term structures'!C53))+VA!H53,5)</f>
        <v>4.1399999999999999E-2</v>
      </c>
      <c r="I53" s="55" t="e">
        <f ca="1">ROUND('RFR term structures'!D53+MAX(0.01,Shocks!$E53*ABS('RFR term structures'!D53))+VA!I53,5)</f>
        <v>#VALUE!</v>
      </c>
      <c r="J53" s="55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51"/>
      <c r="V53" s="26" t="s">
        <v>58</v>
      </c>
      <c r="W53" s="27">
        <v>43</v>
      </c>
      <c r="X53" s="18"/>
    </row>
    <row r="54" spans="1:24" s="19" customFormat="1" x14ac:dyDescent="0.25">
      <c r="A54" s="18">
        <v>44</v>
      </c>
      <c r="B54" s="54">
        <f ca="1">ROUND('RFR term structures'!B54+MAX(0.01,Shocks!$E54*ABS('RFR term structures'!B54)),5)</f>
        <v>3.9489999999999997E-2</v>
      </c>
      <c r="C54" s="54">
        <f ca="1">ROUND('RFR term structures'!C54+MAX(0.01,Shocks!$E54*ABS('RFR term structures'!C54)),5)</f>
        <v>4.095E-2</v>
      </c>
      <c r="D54" s="54" t="e">
        <f ca="1">ROUND('RFR term structures'!D54+MAX(0.01,Shocks!$E54*ABS('RFR term structures'!D54)),5)</f>
        <v>#VALUE!</v>
      </c>
      <c r="E54" s="54"/>
      <c r="F54" s="22"/>
      <c r="G54" s="55">
        <f ca="1">ROUND('RFR term structures'!B54+MAX(0.01,Shocks!$E54*ABS('RFR term structures'!B54))+VA!G54,5)</f>
        <v>4.0320000000000002E-2</v>
      </c>
      <c r="H54" s="55">
        <f ca="1">ROUND('RFR term structures'!C54+MAX(0.01,Shocks!$E54*ABS('RFR term structures'!C54))+VA!H54,5)</f>
        <v>4.1599999999999998E-2</v>
      </c>
      <c r="I54" s="55" t="e">
        <f ca="1">ROUND('RFR term structures'!D54+MAX(0.01,Shocks!$E54*ABS('RFR term structures'!D54))+VA!I54,5)</f>
        <v>#VALUE!</v>
      </c>
      <c r="J54" s="55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51"/>
      <c r="V54" s="26" t="s">
        <v>57</v>
      </c>
      <c r="W54" s="27">
        <v>44</v>
      </c>
      <c r="X54" s="18"/>
    </row>
    <row r="55" spans="1:24" s="19" customFormat="1" x14ac:dyDescent="0.25">
      <c r="A55" s="18">
        <v>45</v>
      </c>
      <c r="B55" s="54">
        <f ca="1">ROUND('RFR term structures'!B55+MAX(0.01,Shocks!$E55*ABS('RFR term structures'!B55)),5)</f>
        <v>3.9719999999999998E-2</v>
      </c>
      <c r="C55" s="54">
        <f ca="1">ROUND('RFR term structures'!C55+MAX(0.01,Shocks!$E55*ABS('RFR term structures'!C55)),5)</f>
        <v>4.1149999999999999E-2</v>
      </c>
      <c r="D55" s="54" t="e">
        <f ca="1">ROUND('RFR term structures'!D55+MAX(0.01,Shocks!$E55*ABS('RFR term structures'!D55)),5)</f>
        <v>#VALUE!</v>
      </c>
      <c r="E55" s="54"/>
      <c r="F55" s="22"/>
      <c r="G55" s="55">
        <f ca="1">ROUND('RFR term structures'!B55+MAX(0.01,Shocks!$E55*ABS('RFR term structures'!B55))+VA!G55,5)</f>
        <v>4.0529999999999997E-2</v>
      </c>
      <c r="H55" s="55">
        <f ca="1">ROUND('RFR term structures'!C55+MAX(0.01,Shocks!$E55*ABS('RFR term structures'!C55))+VA!H55,5)</f>
        <v>4.1779999999999998E-2</v>
      </c>
      <c r="I55" s="55" t="e">
        <f ca="1">ROUND('RFR term structures'!D55+MAX(0.01,Shocks!$E55*ABS('RFR term structures'!D55))+VA!I55,5)</f>
        <v>#VALUE!</v>
      </c>
      <c r="J55" s="55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51"/>
      <c r="V55" s="26" t="s">
        <v>56</v>
      </c>
      <c r="W55" s="27">
        <v>45</v>
      </c>
      <c r="X55" s="18"/>
    </row>
    <row r="56" spans="1:24" s="19" customFormat="1" x14ac:dyDescent="0.25">
      <c r="A56" s="18">
        <v>46</v>
      </c>
      <c r="B56" s="54">
        <f ca="1">ROUND('RFR term structures'!B56+MAX(0.01,Shocks!$E56*ABS('RFR term structures'!B56)),5)</f>
        <v>3.9940000000000003E-2</v>
      </c>
      <c r="C56" s="54">
        <f ca="1">ROUND('RFR term structures'!C56+MAX(0.01,Shocks!$E56*ABS('RFR term structures'!C56)),5)</f>
        <v>4.1340000000000002E-2</v>
      </c>
      <c r="D56" s="54" t="e">
        <f ca="1">ROUND('RFR term structures'!D56+MAX(0.01,Shocks!$E56*ABS('RFR term structures'!D56)),5)</f>
        <v>#VALUE!</v>
      </c>
      <c r="E56" s="54"/>
      <c r="F56" s="22"/>
      <c r="G56" s="55">
        <f ca="1">ROUND('RFR term structures'!B56+MAX(0.01,Shocks!$E56*ABS('RFR term structures'!B56))+VA!G56,5)</f>
        <v>4.0730000000000002E-2</v>
      </c>
      <c r="H56" s="55">
        <f ca="1">ROUND('RFR term structures'!C56+MAX(0.01,Shocks!$E56*ABS('RFR term structures'!C56))+VA!H56,5)</f>
        <v>4.1959999999999997E-2</v>
      </c>
      <c r="I56" s="55" t="e">
        <f ca="1">ROUND('RFR term structures'!D56+MAX(0.01,Shocks!$E56*ABS('RFR term structures'!D56))+VA!I56,5)</f>
        <v>#VALUE!</v>
      </c>
      <c r="J56" s="55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51"/>
      <c r="V56" s="26" t="s">
        <v>55</v>
      </c>
      <c r="W56" s="27">
        <v>46</v>
      </c>
      <c r="X56" s="18"/>
    </row>
    <row r="57" spans="1:24" s="19" customFormat="1" x14ac:dyDescent="0.25">
      <c r="A57" s="18">
        <v>47</v>
      </c>
      <c r="B57" s="54">
        <f ca="1">ROUND('RFR term structures'!B57+MAX(0.01,Shocks!$E57*ABS('RFR term structures'!B57)),5)</f>
        <v>4.0160000000000001E-2</v>
      </c>
      <c r="C57" s="54">
        <f ca="1">ROUND('RFR term structures'!C57+MAX(0.01,Shocks!$E57*ABS('RFR term structures'!C57)),5)</f>
        <v>4.1529999999999997E-2</v>
      </c>
      <c r="D57" s="54" t="e">
        <f ca="1">ROUND('RFR term structures'!D57+MAX(0.01,Shocks!$E57*ABS('RFR term structures'!D57)),5)</f>
        <v>#VALUE!</v>
      </c>
      <c r="E57" s="54"/>
      <c r="F57" s="22"/>
      <c r="G57" s="55">
        <f ca="1">ROUND('RFR term structures'!B57+MAX(0.01,Shocks!$E57*ABS('RFR term structures'!B57))+VA!G57,5)</f>
        <v>4.0930000000000001E-2</v>
      </c>
      <c r="H57" s="55">
        <f ca="1">ROUND('RFR term structures'!C57+MAX(0.01,Shocks!$E57*ABS('RFR term structures'!C57))+VA!H57,5)</f>
        <v>4.2130000000000001E-2</v>
      </c>
      <c r="I57" s="55" t="e">
        <f ca="1">ROUND('RFR term structures'!D57+MAX(0.01,Shocks!$E57*ABS('RFR term structures'!D57))+VA!I57,5)</f>
        <v>#VALUE!</v>
      </c>
      <c r="J57" s="55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51"/>
      <c r="V57" s="26" t="s">
        <v>54</v>
      </c>
      <c r="W57" s="27">
        <v>47</v>
      </c>
      <c r="X57" s="18"/>
    </row>
    <row r="58" spans="1:24" s="19" customFormat="1" x14ac:dyDescent="0.25">
      <c r="A58" s="18">
        <v>48</v>
      </c>
      <c r="B58" s="54">
        <f ca="1">ROUND('RFR term structures'!B58+MAX(0.01,Shocks!$E58*ABS('RFR term structures'!B58)),5)</f>
        <v>4.036E-2</v>
      </c>
      <c r="C58" s="54">
        <f ca="1">ROUND('RFR term structures'!C58+MAX(0.01,Shocks!$E58*ABS('RFR term structures'!C58)),5)</f>
        <v>4.1700000000000001E-2</v>
      </c>
      <c r="D58" s="54" t="e">
        <f ca="1">ROUND('RFR term structures'!D58+MAX(0.01,Shocks!$E58*ABS('RFR term structures'!D58)),5)</f>
        <v>#VALUE!</v>
      </c>
      <c r="E58" s="54"/>
      <c r="F58" s="22"/>
      <c r="G58" s="55">
        <f ca="1">ROUND('RFR term structures'!B58+MAX(0.01,Shocks!$E58*ABS('RFR term structures'!B58))+VA!G58,5)</f>
        <v>4.1119999999999997E-2</v>
      </c>
      <c r="H58" s="55">
        <f ca="1">ROUND('RFR term structures'!C58+MAX(0.01,Shocks!$E58*ABS('RFR term structures'!C58))+VA!H58,5)</f>
        <v>4.2299999999999997E-2</v>
      </c>
      <c r="I58" s="55" t="e">
        <f ca="1">ROUND('RFR term structures'!D58+MAX(0.01,Shocks!$E58*ABS('RFR term structures'!D58))+VA!I58,5)</f>
        <v>#VALUE!</v>
      </c>
      <c r="J58" s="55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51"/>
      <c r="V58" s="26" t="s">
        <v>53</v>
      </c>
      <c r="W58" s="27">
        <v>48</v>
      </c>
      <c r="X58" s="18"/>
    </row>
    <row r="59" spans="1:24" s="19" customFormat="1" x14ac:dyDescent="0.25">
      <c r="A59" s="18">
        <v>49</v>
      </c>
      <c r="B59" s="54">
        <f ca="1">ROUND('RFR term structures'!B59+MAX(0.01,Shocks!$E59*ABS('RFR term structures'!B59)),5)</f>
        <v>4.0559999999999999E-2</v>
      </c>
      <c r="C59" s="54">
        <f ca="1">ROUND('RFR term structures'!C59+MAX(0.01,Shocks!$E59*ABS('RFR term structures'!C59)),5)</f>
        <v>4.1880000000000001E-2</v>
      </c>
      <c r="D59" s="54" t="e">
        <f ca="1">ROUND('RFR term structures'!D59+MAX(0.01,Shocks!$E59*ABS('RFR term structures'!D59)),5)</f>
        <v>#VALUE!</v>
      </c>
      <c r="E59" s="54"/>
      <c r="F59" s="22"/>
      <c r="G59" s="55">
        <f ca="1">ROUND('RFR term structures'!B59+MAX(0.01,Shocks!$E59*ABS('RFR term structures'!B59))+VA!G59,5)</f>
        <v>4.1300000000000003E-2</v>
      </c>
      <c r="H59" s="55">
        <f ca="1">ROUND('RFR term structures'!C59+MAX(0.01,Shocks!$E59*ABS('RFR term structures'!C59))+VA!H59,5)</f>
        <v>4.2459999999999998E-2</v>
      </c>
      <c r="I59" s="55" t="e">
        <f ca="1">ROUND('RFR term structures'!D59+MAX(0.01,Shocks!$E59*ABS('RFR term structures'!D59))+VA!I59,5)</f>
        <v>#VALUE!</v>
      </c>
      <c r="J59" s="55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51"/>
      <c r="V59" s="26" t="s">
        <v>52</v>
      </c>
      <c r="W59" s="27">
        <v>49</v>
      </c>
      <c r="X59" s="18"/>
    </row>
    <row r="60" spans="1:24" s="19" customFormat="1" x14ac:dyDescent="0.25">
      <c r="A60" s="18">
        <v>50</v>
      </c>
      <c r="B60" s="54">
        <f ca="1">ROUND('RFR term structures'!B60+MAX(0.01,Shocks!$E60*ABS('RFR term structures'!B60)),5)</f>
        <v>4.0750000000000001E-2</v>
      </c>
      <c r="C60" s="54">
        <f ca="1">ROUND('RFR term structures'!C60+MAX(0.01,Shocks!$E60*ABS('RFR term structures'!C60)),5)</f>
        <v>4.2040000000000001E-2</v>
      </c>
      <c r="D60" s="54" t="e">
        <f ca="1">ROUND('RFR term structures'!D60+MAX(0.01,Shocks!$E60*ABS('RFR term structures'!D60)),5)</f>
        <v>#VALUE!</v>
      </c>
      <c r="E60" s="54"/>
      <c r="F60" s="22"/>
      <c r="G60" s="55">
        <f ca="1">ROUND('RFR term structures'!B60+MAX(0.01,Shocks!$E60*ABS('RFR term structures'!B60))+VA!G60,5)</f>
        <v>4.1480000000000003E-2</v>
      </c>
      <c r="H60" s="55">
        <f ca="1">ROUND('RFR term structures'!C60+MAX(0.01,Shocks!$E60*ABS('RFR term structures'!C60))+VA!H60,5)</f>
        <v>4.2610000000000002E-2</v>
      </c>
      <c r="I60" s="55" t="e">
        <f ca="1">ROUND('RFR term structures'!D60+MAX(0.01,Shocks!$E60*ABS('RFR term structures'!D60))+VA!I60,5)</f>
        <v>#VALUE!</v>
      </c>
      <c r="J60" s="55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51"/>
      <c r="V60" s="26" t="s">
        <v>51</v>
      </c>
      <c r="W60" s="27">
        <v>50</v>
      </c>
      <c r="X60" s="18"/>
    </row>
    <row r="61" spans="1:24" s="19" customFormat="1" x14ac:dyDescent="0.25">
      <c r="A61" s="18">
        <v>51</v>
      </c>
      <c r="B61" s="54">
        <f ca="1">ROUND('RFR term structures'!B61+MAX(0.01,Shocks!$E61*ABS('RFR term structures'!B61)),5)</f>
        <v>4.0939999999999997E-2</v>
      </c>
      <c r="C61" s="54">
        <f ca="1">ROUND('RFR term structures'!C61+MAX(0.01,Shocks!$E61*ABS('RFR term structures'!C61)),5)</f>
        <v>4.2200000000000001E-2</v>
      </c>
      <c r="D61" s="54" t="e">
        <f ca="1">ROUND('RFR term structures'!D61+MAX(0.01,Shocks!$E61*ABS('RFR term structures'!D61)),5)</f>
        <v>#VALUE!</v>
      </c>
      <c r="E61" s="54"/>
      <c r="F61" s="22"/>
      <c r="G61" s="55">
        <f ca="1">ROUND('RFR term structures'!B61+MAX(0.01,Shocks!$E61*ABS('RFR term structures'!B61))+VA!G61,5)</f>
        <v>4.165E-2</v>
      </c>
      <c r="H61" s="55">
        <f ca="1">ROUND('RFR term structures'!C61+MAX(0.01,Shocks!$E61*ABS('RFR term structures'!C61))+VA!H61,5)</f>
        <v>4.2759999999999999E-2</v>
      </c>
      <c r="I61" s="55" t="e">
        <f ca="1">ROUND('RFR term structures'!D61+MAX(0.01,Shocks!$E61*ABS('RFR term structures'!D61))+VA!I61,5)</f>
        <v>#VALUE!</v>
      </c>
      <c r="J61" s="5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51"/>
      <c r="V61" s="26" t="s">
        <v>50</v>
      </c>
      <c r="W61" s="27">
        <v>51</v>
      </c>
      <c r="X61" s="18"/>
    </row>
    <row r="62" spans="1:24" s="19" customFormat="1" x14ac:dyDescent="0.25">
      <c r="A62" s="18">
        <v>52</v>
      </c>
      <c r="B62" s="54">
        <f ca="1">ROUND('RFR term structures'!B62+MAX(0.01,Shocks!$E62*ABS('RFR term structures'!B62)),5)</f>
        <v>4.1110000000000001E-2</v>
      </c>
      <c r="C62" s="54">
        <f ca="1">ROUND('RFR term structures'!C62+MAX(0.01,Shocks!$E62*ABS('RFR term structures'!C62)),5)</f>
        <v>4.2360000000000002E-2</v>
      </c>
      <c r="D62" s="54" t="e">
        <f ca="1">ROUND('RFR term structures'!D62+MAX(0.01,Shocks!$E62*ABS('RFR term structures'!D62)),5)</f>
        <v>#VALUE!</v>
      </c>
      <c r="E62" s="54"/>
      <c r="F62" s="22"/>
      <c r="G62" s="55">
        <f ca="1">ROUND('RFR term structures'!B62+MAX(0.01,Shocks!$E62*ABS('RFR term structures'!B62))+VA!G62,5)</f>
        <v>4.1820000000000003E-2</v>
      </c>
      <c r="H62" s="55">
        <f ca="1">ROUND('RFR term structures'!C62+MAX(0.01,Shocks!$E62*ABS('RFR term structures'!C62))+VA!H62,5)</f>
        <v>4.2909999999999997E-2</v>
      </c>
      <c r="I62" s="55" t="e">
        <f ca="1">ROUND('RFR term structures'!D62+MAX(0.01,Shocks!$E62*ABS('RFR term structures'!D62))+VA!I62,5)</f>
        <v>#VALUE!</v>
      </c>
      <c r="J62" s="5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51"/>
      <c r="V62" s="26" t="s">
        <v>49</v>
      </c>
      <c r="W62" s="27">
        <v>52</v>
      </c>
      <c r="X62" s="18"/>
    </row>
    <row r="63" spans="1:24" s="19" customFormat="1" x14ac:dyDescent="0.25">
      <c r="A63" s="18">
        <v>53</v>
      </c>
      <c r="B63" s="54">
        <f ca="1">ROUND('RFR term structures'!B63+MAX(0.01,Shocks!$E63*ABS('RFR term structures'!B63)),5)</f>
        <v>4.129E-2</v>
      </c>
      <c r="C63" s="54">
        <f ca="1">ROUND('RFR term structures'!C63+MAX(0.01,Shocks!$E63*ABS('RFR term structures'!C63)),5)</f>
        <v>4.2509999999999999E-2</v>
      </c>
      <c r="D63" s="54" t="e">
        <f ca="1">ROUND('RFR term structures'!D63+MAX(0.01,Shocks!$E63*ABS('RFR term structures'!D63)),5)</f>
        <v>#VALUE!</v>
      </c>
      <c r="E63" s="54"/>
      <c r="F63" s="22"/>
      <c r="G63" s="55">
        <f ca="1">ROUND('RFR term structures'!B63+MAX(0.01,Shocks!$E63*ABS('RFR term structures'!B63))+VA!G63,5)</f>
        <v>4.197E-2</v>
      </c>
      <c r="H63" s="55">
        <f ca="1">ROUND('RFR term structures'!C63+MAX(0.01,Shocks!$E63*ABS('RFR term structures'!C63))+VA!H63,5)</f>
        <v>4.3040000000000002E-2</v>
      </c>
      <c r="I63" s="55" t="e">
        <f ca="1">ROUND('RFR term structures'!D63+MAX(0.01,Shocks!$E63*ABS('RFR term structures'!D63))+VA!I63,5)</f>
        <v>#VALUE!</v>
      </c>
      <c r="J63" s="5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51"/>
      <c r="V63" s="28" t="s">
        <v>12</v>
      </c>
      <c r="W63" s="29">
        <v>53</v>
      </c>
      <c r="X63" s="18"/>
    </row>
    <row r="64" spans="1:24" s="19" customFormat="1" x14ac:dyDescent="0.25">
      <c r="A64" s="18">
        <v>54</v>
      </c>
      <c r="B64" s="54">
        <f ca="1">ROUND('RFR term structures'!B64+MAX(0.01,Shocks!$E64*ABS('RFR term structures'!B64)),5)</f>
        <v>4.1450000000000001E-2</v>
      </c>
      <c r="C64" s="54">
        <f ca="1">ROUND('RFR term structures'!C64+MAX(0.01,Shocks!$E64*ABS('RFR term structures'!C64)),5)</f>
        <v>4.265E-2</v>
      </c>
      <c r="D64" s="54" t="e">
        <f ca="1">ROUND('RFR term structures'!D64+MAX(0.01,Shocks!$E64*ABS('RFR term structures'!D64)),5)</f>
        <v>#VALUE!</v>
      </c>
      <c r="E64" s="54"/>
      <c r="F64" s="22"/>
      <c r="G64" s="55">
        <f ca="1">ROUND('RFR term structures'!B64+MAX(0.01,Shocks!$E64*ABS('RFR term structures'!B64))+VA!G64,5)</f>
        <v>4.2130000000000001E-2</v>
      </c>
      <c r="H64" s="55">
        <f ca="1">ROUND('RFR term structures'!C64+MAX(0.01,Shocks!$E64*ABS('RFR term structures'!C64))+VA!H64,5)</f>
        <v>4.3180000000000003E-2</v>
      </c>
      <c r="I64" s="55" t="e">
        <f ca="1">ROUND('RFR term structures'!D64+MAX(0.01,Shocks!$E64*ABS('RFR term structures'!D64))+VA!I64,5)</f>
        <v>#VALUE!</v>
      </c>
      <c r="J64" s="5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51"/>
      <c r="V64" s="18"/>
      <c r="W64" s="18"/>
      <c r="X64" s="18"/>
    </row>
    <row r="65" spans="1:24" s="19" customFormat="1" x14ac:dyDescent="0.25">
      <c r="A65" s="18">
        <v>55</v>
      </c>
      <c r="B65" s="54">
        <f ca="1">ROUND('RFR term structures'!B65+MAX(0.01,Shocks!$E65*ABS('RFR term structures'!B65)),5)</f>
        <v>4.1610000000000001E-2</v>
      </c>
      <c r="C65" s="54">
        <f ca="1">ROUND('RFR term structures'!C65+MAX(0.01,Shocks!$E65*ABS('RFR term structures'!C65)),5)</f>
        <v>4.2790000000000002E-2</v>
      </c>
      <c r="D65" s="54" t="e">
        <f ca="1">ROUND('RFR term structures'!D65+MAX(0.01,Shocks!$E65*ABS('RFR term structures'!D65)),5)</f>
        <v>#VALUE!</v>
      </c>
      <c r="E65" s="54"/>
      <c r="F65" s="22"/>
      <c r="G65" s="55">
        <f ca="1">ROUND('RFR term structures'!B65+MAX(0.01,Shocks!$E65*ABS('RFR term structures'!B65))+VA!G65,5)</f>
        <v>4.2279999999999998E-2</v>
      </c>
      <c r="H65" s="55">
        <f ca="1">ROUND('RFR term structures'!C65+MAX(0.01,Shocks!$E65*ABS('RFR term structures'!C65))+VA!H65,5)</f>
        <v>4.3310000000000001E-2</v>
      </c>
      <c r="I65" s="55" t="e">
        <f ca="1">ROUND('RFR term structures'!D65+MAX(0.01,Shocks!$E65*ABS('RFR term structures'!D65))+VA!I65,5)</f>
        <v>#VALUE!</v>
      </c>
      <c r="J65" s="5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51"/>
      <c r="V65" s="18"/>
      <c r="W65" s="18"/>
      <c r="X65" s="18"/>
    </row>
    <row r="66" spans="1:24" s="19" customFormat="1" x14ac:dyDescent="0.25">
      <c r="A66" s="18">
        <v>56</v>
      </c>
      <c r="B66" s="54">
        <f ca="1">ROUND('RFR term structures'!B66+MAX(0.01,Shocks!$E66*ABS('RFR term structures'!B66)),5)</f>
        <v>4.1770000000000002E-2</v>
      </c>
      <c r="C66" s="54">
        <f ca="1">ROUND('RFR term structures'!C66+MAX(0.01,Shocks!$E66*ABS('RFR term structures'!C66)),5)</f>
        <v>4.292E-2</v>
      </c>
      <c r="D66" s="54" t="e">
        <f ca="1">ROUND('RFR term structures'!D66+MAX(0.01,Shocks!$E66*ABS('RFR term structures'!D66)),5)</f>
        <v>#VALUE!</v>
      </c>
      <c r="E66" s="54"/>
      <c r="F66" s="22"/>
      <c r="G66" s="55">
        <f ca="1">ROUND('RFR term structures'!B66+MAX(0.01,Shocks!$E66*ABS('RFR term structures'!B66))+VA!G66,5)</f>
        <v>4.2419999999999999E-2</v>
      </c>
      <c r="H66" s="55">
        <f ca="1">ROUND('RFR term structures'!C66+MAX(0.01,Shocks!$E66*ABS('RFR term structures'!C66))+VA!H66,5)</f>
        <v>4.3430000000000003E-2</v>
      </c>
      <c r="I66" s="55" t="e">
        <f ca="1">ROUND('RFR term structures'!D66+MAX(0.01,Shocks!$E66*ABS('RFR term structures'!D66))+VA!I66,5)</f>
        <v>#VALUE!</v>
      </c>
      <c r="J66" s="55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51"/>
      <c r="V66" s="18"/>
      <c r="W66" s="18"/>
      <c r="X66" s="18"/>
    </row>
    <row r="67" spans="1:24" s="19" customFormat="1" x14ac:dyDescent="0.25">
      <c r="A67" s="18">
        <v>57</v>
      </c>
      <c r="B67" s="54">
        <f ca="1">ROUND('RFR term structures'!B67+MAX(0.01,Shocks!$E67*ABS('RFR term structures'!B67)),5)</f>
        <v>4.1919999999999999E-2</v>
      </c>
      <c r="C67" s="54">
        <f ca="1">ROUND('RFR term structures'!C67+MAX(0.01,Shocks!$E67*ABS('RFR term structures'!C67)),5)</f>
        <v>4.3049999999999998E-2</v>
      </c>
      <c r="D67" s="54" t="e">
        <f ca="1">ROUND('RFR term structures'!D67+MAX(0.01,Shocks!$E67*ABS('RFR term structures'!D67)),5)</f>
        <v>#VALUE!</v>
      </c>
      <c r="E67" s="54"/>
      <c r="F67" s="22"/>
      <c r="G67" s="55">
        <f ca="1">ROUND('RFR term structures'!B67+MAX(0.01,Shocks!$E67*ABS('RFR term structures'!B67))+VA!G67,5)</f>
        <v>4.2560000000000001E-2</v>
      </c>
      <c r="H67" s="55">
        <f ca="1">ROUND('RFR term structures'!C67+MAX(0.01,Shocks!$E67*ABS('RFR term structures'!C67))+VA!H67,5)</f>
        <v>4.3549999999999998E-2</v>
      </c>
      <c r="I67" s="55" t="e">
        <f ca="1">ROUND('RFR term structures'!D67+MAX(0.01,Shocks!$E67*ABS('RFR term structures'!D67))+VA!I67,5)</f>
        <v>#VALUE!</v>
      </c>
      <c r="J67" s="55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51"/>
      <c r="V67" s="18"/>
      <c r="W67" s="18"/>
      <c r="X67" s="18"/>
    </row>
    <row r="68" spans="1:24" s="19" customFormat="1" x14ac:dyDescent="0.25">
      <c r="A68" s="18">
        <v>58</v>
      </c>
      <c r="B68" s="54">
        <f ca="1">ROUND('RFR term structures'!B68+MAX(0.01,Shocks!$E68*ABS('RFR term structures'!B68)),5)</f>
        <v>4.206E-2</v>
      </c>
      <c r="C68" s="54">
        <f ca="1">ROUND('RFR term structures'!C68+MAX(0.01,Shocks!$E68*ABS('RFR term structures'!C68)),5)</f>
        <v>4.3180000000000003E-2</v>
      </c>
      <c r="D68" s="54" t="e">
        <f ca="1">ROUND('RFR term structures'!D68+MAX(0.01,Shocks!$E68*ABS('RFR term structures'!D68)),5)</f>
        <v>#VALUE!</v>
      </c>
      <c r="E68" s="54"/>
      <c r="F68" s="22"/>
      <c r="G68" s="55">
        <f ca="1">ROUND('RFR term structures'!B68+MAX(0.01,Shocks!$E68*ABS('RFR term structures'!B68))+VA!G68,5)</f>
        <v>4.2689999999999999E-2</v>
      </c>
      <c r="H68" s="55">
        <f ca="1">ROUND('RFR term structures'!C68+MAX(0.01,Shocks!$E68*ABS('RFR term structures'!C68))+VA!H68,5)</f>
        <v>4.367E-2</v>
      </c>
      <c r="I68" s="55" t="e">
        <f ca="1">ROUND('RFR term structures'!D68+MAX(0.01,Shocks!$E68*ABS('RFR term structures'!D68))+VA!I68,5)</f>
        <v>#VALUE!</v>
      </c>
      <c r="J68" s="55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51"/>
      <c r="V68" s="18"/>
      <c r="W68" s="18"/>
      <c r="X68" s="18"/>
    </row>
    <row r="69" spans="1:24" s="19" customFormat="1" x14ac:dyDescent="0.25">
      <c r="A69" s="18">
        <v>59</v>
      </c>
      <c r="B69" s="54">
        <f ca="1">ROUND('RFR term structures'!B69+MAX(0.01,Shocks!$E69*ABS('RFR term structures'!B69)),5)</f>
        <v>4.2200000000000001E-2</v>
      </c>
      <c r="C69" s="54">
        <f ca="1">ROUND('RFR term structures'!C69+MAX(0.01,Shocks!$E69*ABS('RFR term structures'!C69)),5)</f>
        <v>4.3299999999999998E-2</v>
      </c>
      <c r="D69" s="54" t="e">
        <f ca="1">ROUND('RFR term structures'!D69+MAX(0.01,Shocks!$E69*ABS('RFR term structures'!D69)),5)</f>
        <v>#VALUE!</v>
      </c>
      <c r="E69" s="54"/>
      <c r="F69" s="22"/>
      <c r="G69" s="55">
        <f ca="1">ROUND('RFR term structures'!B69+MAX(0.01,Shocks!$E69*ABS('RFR term structures'!B69))+VA!G69,5)</f>
        <v>4.2819999999999997E-2</v>
      </c>
      <c r="H69" s="55">
        <f ca="1">ROUND('RFR term structures'!C69+MAX(0.01,Shocks!$E69*ABS('RFR term structures'!C69))+VA!H69,5)</f>
        <v>4.3779999999999999E-2</v>
      </c>
      <c r="I69" s="55" t="e">
        <f ca="1">ROUND('RFR term structures'!D69+MAX(0.01,Shocks!$E69*ABS('RFR term structures'!D69))+VA!I69,5)</f>
        <v>#VALUE!</v>
      </c>
      <c r="J69" s="55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51"/>
      <c r="V69" s="18"/>
      <c r="W69" s="18"/>
      <c r="X69" s="18"/>
    </row>
    <row r="70" spans="1:24" s="19" customFormat="1" x14ac:dyDescent="0.25">
      <c r="A70" s="18">
        <v>60</v>
      </c>
      <c r="B70" s="54">
        <f ca="1">ROUND('RFR term structures'!B70+MAX(0.01,Shocks!$E70*ABS('RFR term structures'!B70)),5)</f>
        <v>4.2340000000000003E-2</v>
      </c>
      <c r="C70" s="54">
        <f ca="1">ROUND('RFR term structures'!C70+MAX(0.01,Shocks!$E70*ABS('RFR term structures'!C70)),5)</f>
        <v>4.342E-2</v>
      </c>
      <c r="D70" s="54" t="e">
        <f ca="1">ROUND('RFR term structures'!D70+MAX(0.01,Shocks!$E70*ABS('RFR term structures'!D70)),5)</f>
        <v>#VALUE!</v>
      </c>
      <c r="E70" s="54"/>
      <c r="F70" s="22"/>
      <c r="G70" s="55">
        <f ca="1">ROUND('RFR term structures'!B70+MAX(0.01,Shocks!$E70*ABS('RFR term structures'!B70))+VA!G70,5)</f>
        <v>4.2950000000000002E-2</v>
      </c>
      <c r="H70" s="55">
        <f ca="1">ROUND('RFR term structures'!C70+MAX(0.01,Shocks!$E70*ABS('RFR term structures'!C70))+VA!H70,5)</f>
        <v>4.3889999999999998E-2</v>
      </c>
      <c r="I70" s="55" t="e">
        <f ca="1">ROUND('RFR term structures'!D70+MAX(0.01,Shocks!$E70*ABS('RFR term structures'!D70))+VA!I70,5)</f>
        <v>#VALUE!</v>
      </c>
      <c r="J70" s="55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51"/>
      <c r="V70" s="18"/>
      <c r="W70" s="18"/>
      <c r="X70" s="18"/>
    </row>
    <row r="71" spans="1:24" s="19" customFormat="1" x14ac:dyDescent="0.25">
      <c r="A71" s="18">
        <v>61</v>
      </c>
      <c r="B71" s="54">
        <f ca="1">ROUND('RFR term structures'!B71+MAX(0.01,Shocks!$E71*ABS('RFR term structures'!B71)),5)</f>
        <v>4.2470000000000001E-2</v>
      </c>
      <c r="C71" s="54">
        <f ca="1">ROUND('RFR term structures'!C71+MAX(0.01,Shocks!$E71*ABS('RFR term structures'!C71)),5)</f>
        <v>4.3529999999999999E-2</v>
      </c>
      <c r="D71" s="54" t="e">
        <f ca="1">ROUND('RFR term structures'!D71+MAX(0.01,Shocks!$E71*ABS('RFR term structures'!D71)),5)</f>
        <v>#VALUE!</v>
      </c>
      <c r="E71" s="54"/>
      <c r="F71" s="22"/>
      <c r="G71" s="55">
        <f ca="1">ROUND('RFR term structures'!B71+MAX(0.01,Shocks!$E71*ABS('RFR term structures'!B71))+VA!G71,5)</f>
        <v>4.3069999999999997E-2</v>
      </c>
      <c r="H71" s="55">
        <f ca="1">ROUND('RFR term structures'!C71+MAX(0.01,Shocks!$E71*ABS('RFR term structures'!C71))+VA!H71,5)</f>
        <v>4.3999999999999997E-2</v>
      </c>
      <c r="I71" s="55" t="e">
        <f ca="1">ROUND('RFR term structures'!D71+MAX(0.01,Shocks!$E71*ABS('RFR term structures'!D71))+VA!I71,5)</f>
        <v>#VALUE!</v>
      </c>
      <c r="J71" s="55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51"/>
      <c r="V71" s="18"/>
      <c r="W71" s="18"/>
      <c r="X71" s="18"/>
    </row>
    <row r="72" spans="1:24" s="19" customFormat="1" x14ac:dyDescent="0.25">
      <c r="A72" s="18">
        <v>62</v>
      </c>
      <c r="B72" s="54">
        <f ca="1">ROUND('RFR term structures'!B72+MAX(0.01,Shocks!$E72*ABS('RFR term structures'!B72)),5)</f>
        <v>4.2599999999999999E-2</v>
      </c>
      <c r="C72" s="54">
        <f ca="1">ROUND('RFR term structures'!C72+MAX(0.01,Shocks!$E72*ABS('RFR term structures'!C72)),5)</f>
        <v>4.3639999999999998E-2</v>
      </c>
      <c r="D72" s="54" t="e">
        <f ca="1">ROUND('RFR term structures'!D72+MAX(0.01,Shocks!$E72*ABS('RFR term structures'!D72)),5)</f>
        <v>#VALUE!</v>
      </c>
      <c r="E72" s="54"/>
      <c r="F72" s="22"/>
      <c r="G72" s="55">
        <f ca="1">ROUND('RFR term structures'!B72+MAX(0.01,Shocks!$E72*ABS('RFR term structures'!B72))+VA!G72,5)</f>
        <v>4.3189999999999999E-2</v>
      </c>
      <c r="H72" s="55">
        <f ca="1">ROUND('RFR term structures'!C72+MAX(0.01,Shocks!$E72*ABS('RFR term structures'!C72))+VA!H72,5)</f>
        <v>4.41E-2</v>
      </c>
      <c r="I72" s="55" t="e">
        <f ca="1">ROUND('RFR term structures'!D72+MAX(0.01,Shocks!$E72*ABS('RFR term structures'!D72))+VA!I72,5)</f>
        <v>#VALUE!</v>
      </c>
      <c r="J72" s="55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51"/>
      <c r="V72" s="18"/>
      <c r="W72" s="18"/>
      <c r="X72" s="18"/>
    </row>
    <row r="73" spans="1:24" s="19" customFormat="1" x14ac:dyDescent="0.25">
      <c r="A73" s="18">
        <v>63</v>
      </c>
      <c r="B73" s="54">
        <f ca="1">ROUND('RFR term structures'!B73+MAX(0.01,Shocks!$E73*ABS('RFR term structures'!B73)),5)</f>
        <v>4.2720000000000001E-2</v>
      </c>
      <c r="C73" s="54">
        <f ca="1">ROUND('RFR term structures'!C73+MAX(0.01,Shocks!$E73*ABS('RFR term structures'!C73)),5)</f>
        <v>4.3749999999999997E-2</v>
      </c>
      <c r="D73" s="54" t="e">
        <f ca="1">ROUND('RFR term structures'!D73+MAX(0.01,Shocks!$E73*ABS('RFR term structures'!D73)),5)</f>
        <v>#VALUE!</v>
      </c>
      <c r="E73" s="54"/>
      <c r="F73" s="22"/>
      <c r="G73" s="55">
        <f ca="1">ROUND('RFR term structures'!B73+MAX(0.01,Shocks!$E73*ABS('RFR term structures'!B73))+VA!G73,5)</f>
        <v>4.3299999999999998E-2</v>
      </c>
      <c r="H73" s="55">
        <f ca="1">ROUND('RFR term structures'!C73+MAX(0.01,Shocks!$E73*ABS('RFR term structures'!C73))+VA!H73,5)</f>
        <v>4.4200000000000003E-2</v>
      </c>
      <c r="I73" s="55" t="e">
        <f ca="1">ROUND('RFR term structures'!D73+MAX(0.01,Shocks!$E73*ABS('RFR term structures'!D73))+VA!I73,5)</f>
        <v>#VALUE!</v>
      </c>
      <c r="J73" s="55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51"/>
      <c r="V73" s="18"/>
      <c r="W73" s="18"/>
      <c r="X73" s="18"/>
    </row>
    <row r="74" spans="1:24" s="19" customFormat="1" x14ac:dyDescent="0.25">
      <c r="A74" s="18">
        <v>64</v>
      </c>
      <c r="B74" s="54">
        <f ca="1">ROUND('RFR term structures'!B74+MAX(0.01,Shocks!$E74*ABS('RFR term structures'!B74)),5)</f>
        <v>4.2840000000000003E-2</v>
      </c>
      <c r="C74" s="54">
        <f ca="1">ROUND('RFR term structures'!C74+MAX(0.01,Shocks!$E74*ABS('RFR term structures'!C74)),5)</f>
        <v>4.385E-2</v>
      </c>
      <c r="D74" s="54" t="e">
        <f ca="1">ROUND('RFR term structures'!D74+MAX(0.01,Shocks!$E74*ABS('RFR term structures'!D74)),5)</f>
        <v>#VALUE!</v>
      </c>
      <c r="E74" s="54"/>
      <c r="F74" s="22"/>
      <c r="G74" s="55">
        <f ca="1">ROUND('RFR term structures'!B74+MAX(0.01,Shocks!$E74*ABS('RFR term structures'!B74))+VA!G74,5)</f>
        <v>4.3409999999999997E-2</v>
      </c>
      <c r="H74" s="55">
        <f ca="1">ROUND('RFR term structures'!C74+MAX(0.01,Shocks!$E74*ABS('RFR term structures'!C74))+VA!H74,5)</f>
        <v>4.4299999999999999E-2</v>
      </c>
      <c r="I74" s="55" t="e">
        <f ca="1">ROUND('RFR term structures'!D74+MAX(0.01,Shocks!$E74*ABS('RFR term structures'!D74))+VA!I74,5)</f>
        <v>#VALUE!</v>
      </c>
      <c r="J74" s="55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51"/>
      <c r="V74" s="18"/>
      <c r="W74" s="18"/>
      <c r="X74" s="18"/>
    </row>
    <row r="75" spans="1:24" s="19" customFormat="1" x14ac:dyDescent="0.25">
      <c r="A75" s="18">
        <v>65</v>
      </c>
      <c r="B75" s="54">
        <f ca="1">ROUND('RFR term structures'!B75+MAX(0.01,Shocks!$E75*ABS('RFR term structures'!B75)),5)</f>
        <v>4.2959999999999998E-2</v>
      </c>
      <c r="C75" s="54">
        <f ca="1">ROUND('RFR term structures'!C75+MAX(0.01,Shocks!$E75*ABS('RFR term structures'!C75)),5)</f>
        <v>4.3950000000000003E-2</v>
      </c>
      <c r="D75" s="54" t="e">
        <f ca="1">ROUND('RFR term structures'!D75+MAX(0.01,Shocks!$E75*ABS('RFR term structures'!D75)),5)</f>
        <v>#VALUE!</v>
      </c>
      <c r="E75" s="54"/>
      <c r="F75" s="22"/>
      <c r="G75" s="55">
        <f ca="1">ROUND('RFR term structures'!B75+MAX(0.01,Shocks!$E75*ABS('RFR term structures'!B75))+VA!G75,5)</f>
        <v>4.3520000000000003E-2</v>
      </c>
      <c r="H75" s="55">
        <f ca="1">ROUND('RFR term structures'!C75+MAX(0.01,Shocks!$E75*ABS('RFR term structures'!C75))+VA!H75,5)</f>
        <v>4.4389999999999999E-2</v>
      </c>
      <c r="I75" s="55" t="e">
        <f ca="1">ROUND('RFR term structures'!D75+MAX(0.01,Shocks!$E75*ABS('RFR term structures'!D75))+VA!I75,5)</f>
        <v>#VALUE!</v>
      </c>
      <c r="J75" s="55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51"/>
      <c r="V75" s="18"/>
      <c r="W75" s="18"/>
      <c r="X75" s="18"/>
    </row>
    <row r="76" spans="1:24" s="19" customFormat="1" x14ac:dyDescent="0.25">
      <c r="A76" s="18">
        <v>66</v>
      </c>
      <c r="B76" s="54">
        <f ca="1">ROUND('RFR term structures'!B76+MAX(0.01,Shocks!$E76*ABS('RFR term structures'!B76)),5)</f>
        <v>4.3069999999999997E-2</v>
      </c>
      <c r="C76" s="54">
        <f ca="1">ROUND('RFR term structures'!C76+MAX(0.01,Shocks!$E76*ABS('RFR term structures'!C76)),5)</f>
        <v>4.4049999999999999E-2</v>
      </c>
      <c r="D76" s="54" t="e">
        <f ca="1">ROUND('RFR term structures'!D76+MAX(0.01,Shocks!$E76*ABS('RFR term structures'!D76)),5)</f>
        <v>#VALUE!</v>
      </c>
      <c r="E76" s="54"/>
      <c r="F76" s="22"/>
      <c r="G76" s="55">
        <f ca="1">ROUND('RFR term structures'!B76+MAX(0.01,Shocks!$E76*ABS('RFR term structures'!B76))+VA!G76,5)</f>
        <v>4.3619999999999999E-2</v>
      </c>
      <c r="H76" s="55">
        <f ca="1">ROUND('RFR term structures'!C76+MAX(0.01,Shocks!$E76*ABS('RFR term structures'!C76))+VA!H76,5)</f>
        <v>4.4490000000000002E-2</v>
      </c>
      <c r="I76" s="55" t="e">
        <f ca="1">ROUND('RFR term structures'!D76+MAX(0.01,Shocks!$E76*ABS('RFR term structures'!D76))+VA!I76,5)</f>
        <v>#VALUE!</v>
      </c>
      <c r="J76" s="55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51"/>
      <c r="V76" s="18"/>
      <c r="W76" s="18"/>
      <c r="X76" s="18"/>
    </row>
    <row r="77" spans="1:24" s="19" customFormat="1" x14ac:dyDescent="0.25">
      <c r="A77" s="18">
        <v>67</v>
      </c>
      <c r="B77" s="54">
        <f ca="1">ROUND('RFR term structures'!B77+MAX(0.01,Shocks!$E77*ABS('RFR term structures'!B77)),5)</f>
        <v>4.3180000000000003E-2</v>
      </c>
      <c r="C77" s="54">
        <f ca="1">ROUND('RFR term structures'!C77+MAX(0.01,Shocks!$E77*ABS('RFR term structures'!C77)),5)</f>
        <v>4.4150000000000002E-2</v>
      </c>
      <c r="D77" s="54" t="e">
        <f ca="1">ROUND('RFR term structures'!D77+MAX(0.01,Shocks!$E77*ABS('RFR term structures'!D77)),5)</f>
        <v>#VALUE!</v>
      </c>
      <c r="E77" s="54"/>
      <c r="F77" s="22"/>
      <c r="G77" s="55">
        <f ca="1">ROUND('RFR term structures'!B77+MAX(0.01,Shocks!$E77*ABS('RFR term structures'!B77))+VA!G77,5)</f>
        <v>4.3729999999999998E-2</v>
      </c>
      <c r="H77" s="55">
        <f ca="1">ROUND('RFR term structures'!C77+MAX(0.01,Shocks!$E77*ABS('RFR term structures'!C77))+VA!H77,5)</f>
        <v>4.4569999999999999E-2</v>
      </c>
      <c r="I77" s="55" t="e">
        <f ca="1">ROUND('RFR term structures'!D77+MAX(0.01,Shocks!$E77*ABS('RFR term structures'!D77))+VA!I77,5)</f>
        <v>#VALUE!</v>
      </c>
      <c r="J77" s="55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51"/>
      <c r="V77" s="18"/>
      <c r="W77" s="18"/>
      <c r="X77" s="18"/>
    </row>
    <row r="78" spans="1:24" s="19" customFormat="1" x14ac:dyDescent="0.25">
      <c r="A78" s="18">
        <v>68</v>
      </c>
      <c r="B78" s="54">
        <f ca="1">ROUND('RFR term structures'!B78+MAX(0.01,Shocks!$E78*ABS('RFR term structures'!B78)),5)</f>
        <v>4.3290000000000002E-2</v>
      </c>
      <c r="C78" s="54">
        <f ca="1">ROUND('RFR term structures'!C78+MAX(0.01,Shocks!$E78*ABS('RFR term structures'!C78)),5)</f>
        <v>4.4240000000000002E-2</v>
      </c>
      <c r="D78" s="54" t="e">
        <f ca="1">ROUND('RFR term structures'!D78+MAX(0.01,Shocks!$E78*ABS('RFR term structures'!D78)),5)</f>
        <v>#VALUE!</v>
      </c>
      <c r="E78" s="54"/>
      <c r="F78" s="22"/>
      <c r="G78" s="55">
        <f ca="1">ROUND('RFR term structures'!B78+MAX(0.01,Shocks!$E78*ABS('RFR term structures'!B78))+VA!G78,5)</f>
        <v>4.3819999999999998E-2</v>
      </c>
      <c r="H78" s="55">
        <f ca="1">ROUND('RFR term structures'!C78+MAX(0.01,Shocks!$E78*ABS('RFR term structures'!C78))+VA!H78,5)</f>
        <v>4.4659999999999998E-2</v>
      </c>
      <c r="I78" s="55" t="e">
        <f ca="1">ROUND('RFR term structures'!D78+MAX(0.01,Shocks!$E78*ABS('RFR term structures'!D78))+VA!I78,5)</f>
        <v>#VALUE!</v>
      </c>
      <c r="J78" s="55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51"/>
      <c r="V78" s="18"/>
      <c r="W78" s="18"/>
      <c r="X78" s="18"/>
    </row>
    <row r="79" spans="1:24" s="19" customFormat="1" x14ac:dyDescent="0.25">
      <c r="A79" s="18">
        <v>69</v>
      </c>
      <c r="B79" s="54">
        <f ca="1">ROUND('RFR term structures'!B79+MAX(0.01,Shocks!$E79*ABS('RFR term structures'!B79)),5)</f>
        <v>4.3389999999999998E-2</v>
      </c>
      <c r="C79" s="54">
        <f ca="1">ROUND('RFR term structures'!C79+MAX(0.01,Shocks!$E79*ABS('RFR term structures'!C79)),5)</f>
        <v>4.4330000000000001E-2</v>
      </c>
      <c r="D79" s="54" t="e">
        <f ca="1">ROUND('RFR term structures'!D79+MAX(0.01,Shocks!$E79*ABS('RFR term structures'!D79)),5)</f>
        <v>#VALUE!</v>
      </c>
      <c r="E79" s="54"/>
      <c r="F79" s="22"/>
      <c r="G79" s="55">
        <f ca="1">ROUND('RFR term structures'!B79+MAX(0.01,Shocks!$E79*ABS('RFR term structures'!B79))+VA!G79,5)</f>
        <v>4.3920000000000001E-2</v>
      </c>
      <c r="H79" s="55">
        <f ca="1">ROUND('RFR term structures'!C79+MAX(0.01,Shocks!$E79*ABS('RFR term structures'!C79))+VA!H79,5)</f>
        <v>4.4740000000000002E-2</v>
      </c>
      <c r="I79" s="55" t="e">
        <f ca="1">ROUND('RFR term structures'!D79+MAX(0.01,Shocks!$E79*ABS('RFR term structures'!D79))+VA!I79,5)</f>
        <v>#VALUE!</v>
      </c>
      <c r="J79" s="55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51"/>
      <c r="V79" s="18"/>
      <c r="W79" s="18"/>
      <c r="X79" s="18"/>
    </row>
    <row r="80" spans="1:24" s="19" customFormat="1" x14ac:dyDescent="0.25">
      <c r="A80" s="18">
        <v>70</v>
      </c>
      <c r="B80" s="54">
        <f ca="1">ROUND('RFR term structures'!B80+MAX(0.01,Shocks!$E80*ABS('RFR term structures'!B80)),5)</f>
        <v>4.3490000000000001E-2</v>
      </c>
      <c r="C80" s="54">
        <f ca="1">ROUND('RFR term structures'!C80+MAX(0.01,Shocks!$E80*ABS('RFR term structures'!C80)),5)</f>
        <v>4.4420000000000001E-2</v>
      </c>
      <c r="D80" s="54" t="e">
        <f ca="1">ROUND('RFR term structures'!D80+MAX(0.01,Shocks!$E80*ABS('RFR term structures'!D80)),5)</f>
        <v>#VALUE!</v>
      </c>
      <c r="E80" s="54"/>
      <c r="F80" s="22"/>
      <c r="G80" s="55">
        <f ca="1">ROUND('RFR term structures'!B80+MAX(0.01,Shocks!$E80*ABS('RFR term structures'!B80))+VA!G80,5)</f>
        <v>4.4010000000000001E-2</v>
      </c>
      <c r="H80" s="55">
        <f ca="1">ROUND('RFR term structures'!C80+MAX(0.01,Shocks!$E80*ABS('RFR term structures'!C80))+VA!H80,5)</f>
        <v>4.4830000000000002E-2</v>
      </c>
      <c r="I80" s="55" t="e">
        <f ca="1">ROUND('RFR term structures'!D80+MAX(0.01,Shocks!$E80*ABS('RFR term structures'!D80))+VA!I80,5)</f>
        <v>#VALUE!</v>
      </c>
      <c r="J80" s="55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51"/>
      <c r="V80" s="18"/>
      <c r="W80" s="18"/>
      <c r="X80" s="18"/>
    </row>
    <row r="81" spans="1:24" s="19" customFormat="1" x14ac:dyDescent="0.25">
      <c r="A81" s="18">
        <v>71</v>
      </c>
      <c r="B81" s="54">
        <f ca="1">ROUND('RFR term structures'!B81+MAX(0.01,Shocks!$E81*ABS('RFR term structures'!B81)),5)</f>
        <v>4.3589999999999997E-2</v>
      </c>
      <c r="C81" s="54">
        <f ca="1">ROUND('RFR term structures'!C81+MAX(0.01,Shocks!$E81*ABS('RFR term structures'!C81)),5)</f>
        <v>4.4499999999999998E-2</v>
      </c>
      <c r="D81" s="54" t="e">
        <f ca="1">ROUND('RFR term structures'!D81+MAX(0.01,Shocks!$E81*ABS('RFR term structures'!D81)),5)</f>
        <v>#VALUE!</v>
      </c>
      <c r="E81" s="54"/>
      <c r="F81" s="22"/>
      <c r="G81" s="55">
        <f ca="1">ROUND('RFR term structures'!B81+MAX(0.01,Shocks!$E81*ABS('RFR term structures'!B81))+VA!G81,5)</f>
        <v>4.41E-2</v>
      </c>
      <c r="H81" s="55">
        <f ca="1">ROUND('RFR term structures'!C81+MAX(0.01,Shocks!$E81*ABS('RFR term structures'!C81))+VA!H81,5)</f>
        <v>4.4900000000000002E-2</v>
      </c>
      <c r="I81" s="55" t="e">
        <f ca="1">ROUND('RFR term structures'!D81+MAX(0.01,Shocks!$E81*ABS('RFR term structures'!D81))+VA!I81,5)</f>
        <v>#VALUE!</v>
      </c>
      <c r="J81" s="55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51"/>
      <c r="V81" s="18"/>
      <c r="W81" s="18"/>
      <c r="X81" s="18"/>
    </row>
    <row r="82" spans="1:24" s="19" customFormat="1" x14ac:dyDescent="0.25">
      <c r="A82" s="18">
        <v>72</v>
      </c>
      <c r="B82" s="54">
        <f ca="1">ROUND('RFR term structures'!B82+MAX(0.01,Shocks!$E82*ABS('RFR term structures'!B82)),5)</f>
        <v>4.3679999999999997E-2</v>
      </c>
      <c r="C82" s="54">
        <f ca="1">ROUND('RFR term structures'!C82+MAX(0.01,Shocks!$E82*ABS('RFR term structures'!C82)),5)</f>
        <v>4.4580000000000002E-2</v>
      </c>
      <c r="D82" s="54" t="e">
        <f ca="1">ROUND('RFR term structures'!D82+MAX(0.01,Shocks!$E82*ABS('RFR term structures'!D82)),5)</f>
        <v>#VALUE!</v>
      </c>
      <c r="E82" s="54"/>
      <c r="F82" s="22"/>
      <c r="G82" s="55">
        <f ca="1">ROUND('RFR term structures'!B82+MAX(0.01,Shocks!$E82*ABS('RFR term structures'!B82))+VA!G82,5)</f>
        <v>4.419E-2</v>
      </c>
      <c r="H82" s="55">
        <f ca="1">ROUND('RFR term structures'!C82+MAX(0.01,Shocks!$E82*ABS('RFR term structures'!C82))+VA!H82,5)</f>
        <v>4.4979999999999999E-2</v>
      </c>
      <c r="I82" s="55" t="e">
        <f ca="1">ROUND('RFR term structures'!D82+MAX(0.01,Shocks!$E82*ABS('RFR term structures'!D82))+VA!I82,5)</f>
        <v>#VALUE!</v>
      </c>
      <c r="J82" s="55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51"/>
      <c r="V82" s="18"/>
      <c r="W82" s="18"/>
      <c r="X82" s="18"/>
    </row>
    <row r="83" spans="1:24" s="19" customFormat="1" x14ac:dyDescent="0.25">
      <c r="A83" s="18">
        <v>73</v>
      </c>
      <c r="B83" s="54">
        <f ca="1">ROUND('RFR term structures'!B83+MAX(0.01,Shocks!$E83*ABS('RFR term structures'!B83)),5)</f>
        <v>4.3779999999999999E-2</v>
      </c>
      <c r="C83" s="54">
        <f ca="1">ROUND('RFR term structures'!C83+MAX(0.01,Shocks!$E83*ABS('RFR term structures'!C83)),5)</f>
        <v>4.4659999999999998E-2</v>
      </c>
      <c r="D83" s="54" t="e">
        <f ca="1">ROUND('RFR term structures'!D83+MAX(0.01,Shocks!$E83*ABS('RFR term structures'!D83)),5)</f>
        <v>#VALUE!</v>
      </c>
      <c r="E83" s="54"/>
      <c r="F83" s="22"/>
      <c r="G83" s="55">
        <f ca="1">ROUND('RFR term structures'!B83+MAX(0.01,Shocks!$E83*ABS('RFR term structures'!B83))+VA!G83,5)</f>
        <v>4.428E-2</v>
      </c>
      <c r="H83" s="55">
        <f ca="1">ROUND('RFR term structures'!C83+MAX(0.01,Shocks!$E83*ABS('RFR term structures'!C83))+VA!H83,5)</f>
        <v>4.5060000000000003E-2</v>
      </c>
      <c r="I83" s="55" t="e">
        <f ca="1">ROUND('RFR term structures'!D83+MAX(0.01,Shocks!$E83*ABS('RFR term structures'!D83))+VA!I83,5)</f>
        <v>#VALUE!</v>
      </c>
      <c r="J83" s="55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51"/>
      <c r="V83" s="18"/>
      <c r="W83" s="18"/>
      <c r="X83" s="18"/>
    </row>
    <row r="84" spans="1:24" s="19" customFormat="1" x14ac:dyDescent="0.25">
      <c r="A84" s="18">
        <v>74</v>
      </c>
      <c r="B84" s="54">
        <f ca="1">ROUND('RFR term structures'!B84+MAX(0.01,Shocks!$E84*ABS('RFR term structures'!B84)),5)</f>
        <v>4.3869999999999999E-2</v>
      </c>
      <c r="C84" s="54">
        <f ca="1">ROUND('RFR term structures'!C84+MAX(0.01,Shocks!$E84*ABS('RFR term structures'!C84)),5)</f>
        <v>4.4740000000000002E-2</v>
      </c>
      <c r="D84" s="54" t="e">
        <f ca="1">ROUND('RFR term structures'!D84+MAX(0.01,Shocks!$E84*ABS('RFR term structures'!D84)),5)</f>
        <v>#VALUE!</v>
      </c>
      <c r="E84" s="54"/>
      <c r="F84" s="22"/>
      <c r="G84" s="55">
        <f ca="1">ROUND('RFR term structures'!B84+MAX(0.01,Shocks!$E84*ABS('RFR term structures'!B84))+VA!G84,5)</f>
        <v>4.4359999999999997E-2</v>
      </c>
      <c r="H84" s="55">
        <f ca="1">ROUND('RFR term structures'!C84+MAX(0.01,Shocks!$E84*ABS('RFR term structures'!C84))+VA!H84,5)</f>
        <v>4.5130000000000003E-2</v>
      </c>
      <c r="I84" s="55" t="e">
        <f ca="1">ROUND('RFR term structures'!D84+MAX(0.01,Shocks!$E84*ABS('RFR term structures'!D84))+VA!I84,5)</f>
        <v>#VALUE!</v>
      </c>
      <c r="J84" s="55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51"/>
      <c r="V84" s="18"/>
      <c r="W84" s="18"/>
      <c r="X84" s="18"/>
    </row>
    <row r="85" spans="1:24" s="19" customFormat="1" x14ac:dyDescent="0.25">
      <c r="A85" s="18">
        <v>75</v>
      </c>
      <c r="B85" s="54">
        <f ca="1">ROUND('RFR term structures'!B85+MAX(0.01,Shocks!$E85*ABS('RFR term structures'!B85)),5)</f>
        <v>4.3959999999999999E-2</v>
      </c>
      <c r="C85" s="54">
        <f ca="1">ROUND('RFR term structures'!C85+MAX(0.01,Shocks!$E85*ABS('RFR term structures'!C85)),5)</f>
        <v>4.4819999999999999E-2</v>
      </c>
      <c r="D85" s="54" t="e">
        <f ca="1">ROUND('RFR term structures'!D85+MAX(0.01,Shocks!$E85*ABS('RFR term structures'!D85)),5)</f>
        <v>#VALUE!</v>
      </c>
      <c r="E85" s="54"/>
      <c r="F85" s="22"/>
      <c r="G85" s="55">
        <f ca="1">ROUND('RFR term structures'!B85+MAX(0.01,Shocks!$E85*ABS('RFR term structures'!B85))+VA!G85,5)</f>
        <v>4.444E-2</v>
      </c>
      <c r="H85" s="55">
        <f ca="1">ROUND('RFR term structures'!C85+MAX(0.01,Shocks!$E85*ABS('RFR term structures'!C85))+VA!H85,5)</f>
        <v>4.5199999999999997E-2</v>
      </c>
      <c r="I85" s="55" t="e">
        <f ca="1">ROUND('RFR term structures'!D85+MAX(0.01,Shocks!$E85*ABS('RFR term structures'!D85))+VA!I85,5)</f>
        <v>#VALUE!</v>
      </c>
      <c r="J85" s="55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51"/>
      <c r="V85" s="18"/>
      <c r="W85" s="18"/>
      <c r="X85" s="18"/>
    </row>
    <row r="86" spans="1:24" s="19" customFormat="1" x14ac:dyDescent="0.25">
      <c r="A86" s="18">
        <v>76</v>
      </c>
      <c r="B86" s="54">
        <f ca="1">ROUND('RFR term structures'!B86+MAX(0.01,Shocks!$E86*ABS('RFR term structures'!B86)),5)</f>
        <v>4.4040000000000003E-2</v>
      </c>
      <c r="C86" s="54">
        <f ca="1">ROUND('RFR term structures'!C86+MAX(0.01,Shocks!$E86*ABS('RFR term structures'!C86)),5)</f>
        <v>4.4889999999999999E-2</v>
      </c>
      <c r="D86" s="54" t="e">
        <f ca="1">ROUND('RFR term structures'!D86+MAX(0.01,Shocks!$E86*ABS('RFR term structures'!D86)),5)</f>
        <v>#VALUE!</v>
      </c>
      <c r="E86" s="54"/>
      <c r="F86" s="22"/>
      <c r="G86" s="55">
        <f ca="1">ROUND('RFR term structures'!B86+MAX(0.01,Shocks!$E86*ABS('RFR term structures'!B86))+VA!G86,5)</f>
        <v>4.4519999999999997E-2</v>
      </c>
      <c r="H86" s="55">
        <f ca="1">ROUND('RFR term structures'!C86+MAX(0.01,Shocks!$E86*ABS('RFR term structures'!C86))+VA!H86,5)</f>
        <v>4.5269999999999998E-2</v>
      </c>
      <c r="I86" s="55" t="e">
        <f ca="1">ROUND('RFR term structures'!D86+MAX(0.01,Shocks!$E86*ABS('RFR term structures'!D86))+VA!I86,5)</f>
        <v>#VALUE!</v>
      </c>
      <c r="J86" s="55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51"/>
      <c r="V86" s="18"/>
      <c r="W86" s="18"/>
      <c r="X86" s="18"/>
    </row>
    <row r="87" spans="1:24" s="19" customFormat="1" x14ac:dyDescent="0.25">
      <c r="A87" s="18">
        <v>77</v>
      </c>
      <c r="B87" s="54">
        <f ca="1">ROUND('RFR term structures'!B87+MAX(0.01,Shocks!$E87*ABS('RFR term structures'!B87)),5)</f>
        <v>4.4119999999999999E-2</v>
      </c>
      <c r="C87" s="54">
        <f ca="1">ROUND('RFR term structures'!C87+MAX(0.01,Shocks!$E87*ABS('RFR term structures'!C87)),5)</f>
        <v>4.4970000000000003E-2</v>
      </c>
      <c r="D87" s="54" t="e">
        <f ca="1">ROUND('RFR term structures'!D87+MAX(0.01,Shocks!$E87*ABS('RFR term structures'!D87)),5)</f>
        <v>#VALUE!</v>
      </c>
      <c r="E87" s="54"/>
      <c r="F87" s="22"/>
      <c r="G87" s="55">
        <f ca="1">ROUND('RFR term structures'!B87+MAX(0.01,Shocks!$E87*ABS('RFR term structures'!B87))+VA!G87,5)</f>
        <v>4.4600000000000001E-2</v>
      </c>
      <c r="H87" s="55">
        <f ca="1">ROUND('RFR term structures'!C87+MAX(0.01,Shocks!$E87*ABS('RFR term structures'!C87))+VA!H87,5)</f>
        <v>4.5339999999999998E-2</v>
      </c>
      <c r="I87" s="55" t="e">
        <f ca="1">ROUND('RFR term structures'!D87+MAX(0.01,Shocks!$E87*ABS('RFR term structures'!D87))+VA!I87,5)</f>
        <v>#VALUE!</v>
      </c>
      <c r="J87" s="55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51"/>
      <c r="V87" s="18"/>
      <c r="W87" s="18"/>
      <c r="X87" s="18"/>
    </row>
    <row r="88" spans="1:24" s="19" customFormat="1" x14ac:dyDescent="0.25">
      <c r="A88" s="18">
        <v>78</v>
      </c>
      <c r="B88" s="54">
        <f ca="1">ROUND('RFR term structures'!B88+MAX(0.01,Shocks!$E88*ABS('RFR term structures'!B88)),5)</f>
        <v>4.4209999999999999E-2</v>
      </c>
      <c r="C88" s="54">
        <f ca="1">ROUND('RFR term structures'!C88+MAX(0.01,Shocks!$E88*ABS('RFR term structures'!C88)),5)</f>
        <v>4.5039999999999997E-2</v>
      </c>
      <c r="D88" s="54" t="e">
        <f ca="1">ROUND('RFR term structures'!D88+MAX(0.01,Shocks!$E88*ABS('RFR term structures'!D88)),5)</f>
        <v>#VALUE!</v>
      </c>
      <c r="E88" s="54"/>
      <c r="F88" s="22"/>
      <c r="G88" s="55">
        <f ca="1">ROUND('RFR term structures'!B88+MAX(0.01,Shocks!$E88*ABS('RFR term structures'!B88))+VA!G88,5)</f>
        <v>4.4670000000000001E-2</v>
      </c>
      <c r="H88" s="55">
        <f ca="1">ROUND('RFR term structures'!C88+MAX(0.01,Shocks!$E88*ABS('RFR term structures'!C88))+VA!H88,5)</f>
        <v>4.5400000000000003E-2</v>
      </c>
      <c r="I88" s="55" t="e">
        <f ca="1">ROUND('RFR term structures'!D88+MAX(0.01,Shocks!$E88*ABS('RFR term structures'!D88))+VA!I88,5)</f>
        <v>#VALUE!</v>
      </c>
      <c r="J88" s="55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1"/>
      <c r="V88" s="18"/>
      <c r="W88" s="18"/>
      <c r="X88" s="18"/>
    </row>
    <row r="89" spans="1:24" s="19" customFormat="1" x14ac:dyDescent="0.25">
      <c r="A89" s="18">
        <v>79</v>
      </c>
      <c r="B89" s="54">
        <f ca="1">ROUND('RFR term structures'!B89+MAX(0.01,Shocks!$E89*ABS('RFR term structures'!B89)),5)</f>
        <v>4.4290000000000003E-2</v>
      </c>
      <c r="C89" s="54">
        <f ca="1">ROUND('RFR term structures'!C89+MAX(0.01,Shocks!$E89*ABS('RFR term structures'!C89)),5)</f>
        <v>4.5109999999999997E-2</v>
      </c>
      <c r="D89" s="54" t="e">
        <f ca="1">ROUND('RFR term structures'!D89+MAX(0.01,Shocks!$E89*ABS('RFR term structures'!D89)),5)</f>
        <v>#VALUE!</v>
      </c>
      <c r="E89" s="54"/>
      <c r="F89" s="22"/>
      <c r="G89" s="55">
        <f ca="1">ROUND('RFR term structures'!B89+MAX(0.01,Shocks!$E89*ABS('RFR term structures'!B89))+VA!G89,5)</f>
        <v>4.4749999999999998E-2</v>
      </c>
      <c r="H89" s="55">
        <f ca="1">ROUND('RFR term structures'!C89+MAX(0.01,Shocks!$E89*ABS('RFR term structures'!C89))+VA!H89,5)</f>
        <v>4.5469999999999997E-2</v>
      </c>
      <c r="I89" s="55" t="e">
        <f ca="1">ROUND('RFR term structures'!D89+MAX(0.01,Shocks!$E89*ABS('RFR term structures'!D89))+VA!I89,5)</f>
        <v>#VALUE!</v>
      </c>
      <c r="J89" s="55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51"/>
      <c r="V89" s="18"/>
      <c r="W89" s="18"/>
      <c r="X89" s="18"/>
    </row>
    <row r="90" spans="1:24" s="19" customFormat="1" x14ac:dyDescent="0.25">
      <c r="A90" s="18">
        <v>80</v>
      </c>
      <c r="B90" s="54">
        <f ca="1">ROUND('RFR term structures'!B90+MAX(0.01,Shocks!$E90*ABS('RFR term structures'!B90)),5)</f>
        <v>4.4359999999999997E-2</v>
      </c>
      <c r="C90" s="54">
        <f ca="1">ROUND('RFR term structures'!C90+MAX(0.01,Shocks!$E90*ABS('RFR term structures'!C90)),5)</f>
        <v>4.5170000000000002E-2</v>
      </c>
      <c r="D90" s="54" t="e">
        <f ca="1">ROUND('RFR term structures'!D90+MAX(0.01,Shocks!$E90*ABS('RFR term structures'!D90)),5)</f>
        <v>#VALUE!</v>
      </c>
      <c r="E90" s="54"/>
      <c r="F90" s="22"/>
      <c r="G90" s="55">
        <f ca="1">ROUND('RFR term structures'!B90+MAX(0.01,Shocks!$E90*ABS('RFR term structures'!B90))+VA!G90,5)</f>
        <v>4.4819999999999999E-2</v>
      </c>
      <c r="H90" s="55">
        <f ca="1">ROUND('RFR term structures'!C90+MAX(0.01,Shocks!$E90*ABS('RFR term structures'!C90))+VA!H90,5)</f>
        <v>4.5530000000000001E-2</v>
      </c>
      <c r="I90" s="55" t="e">
        <f ca="1">ROUND('RFR term structures'!D90+MAX(0.01,Shocks!$E90*ABS('RFR term structures'!D90))+VA!I90,5)</f>
        <v>#VALUE!</v>
      </c>
      <c r="J90" s="55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51"/>
      <c r="V90" s="18"/>
      <c r="W90" s="18"/>
      <c r="X90" s="18"/>
    </row>
    <row r="91" spans="1:24" s="19" customFormat="1" x14ac:dyDescent="0.25">
      <c r="A91" s="18">
        <v>81</v>
      </c>
      <c r="B91" s="54">
        <f ca="1">ROUND('RFR term structures'!B91+MAX(0.01,Shocks!$E91*ABS('RFR term structures'!B91)),5)</f>
        <v>4.444E-2</v>
      </c>
      <c r="C91" s="54">
        <f ca="1">ROUND('RFR term structures'!C91+MAX(0.01,Shocks!$E91*ABS('RFR term structures'!C91)),5)</f>
        <v>4.5240000000000002E-2</v>
      </c>
      <c r="D91" s="54" t="e">
        <f ca="1">ROUND('RFR term structures'!D91+MAX(0.01,Shocks!$E91*ABS('RFR term structures'!D91)),5)</f>
        <v>#VALUE!</v>
      </c>
      <c r="E91" s="54"/>
      <c r="F91" s="22"/>
      <c r="G91" s="55">
        <f ca="1">ROUND('RFR term structures'!B91+MAX(0.01,Shocks!$E91*ABS('RFR term structures'!B91))+VA!G91,5)</f>
        <v>4.4889999999999999E-2</v>
      </c>
      <c r="H91" s="55">
        <f ca="1">ROUND('RFR term structures'!C91+MAX(0.01,Shocks!$E91*ABS('RFR term structures'!C91))+VA!H91,5)</f>
        <v>4.5589999999999999E-2</v>
      </c>
      <c r="I91" s="55" t="e">
        <f ca="1">ROUND('RFR term structures'!D91+MAX(0.01,Shocks!$E91*ABS('RFR term structures'!D91))+VA!I91,5)</f>
        <v>#VALUE!</v>
      </c>
      <c r="J91" s="55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51"/>
      <c r="V91" s="18"/>
      <c r="W91" s="18"/>
      <c r="X91" s="18"/>
    </row>
    <row r="92" spans="1:24" s="19" customFormat="1" x14ac:dyDescent="0.25">
      <c r="A92" s="18">
        <v>82</v>
      </c>
      <c r="B92" s="54">
        <f ca="1">ROUND('RFR term structures'!B92+MAX(0.01,Shocks!$E92*ABS('RFR term structures'!B92)),5)</f>
        <v>4.4510000000000001E-2</v>
      </c>
      <c r="C92" s="54">
        <f ca="1">ROUND('RFR term structures'!C92+MAX(0.01,Shocks!$E92*ABS('RFR term structures'!C92)),5)</f>
        <v>4.53E-2</v>
      </c>
      <c r="D92" s="54" t="e">
        <f ca="1">ROUND('RFR term structures'!D92+MAX(0.01,Shocks!$E92*ABS('RFR term structures'!D92)),5)</f>
        <v>#VALUE!</v>
      </c>
      <c r="E92" s="54"/>
      <c r="F92" s="22"/>
      <c r="G92" s="55">
        <f ca="1">ROUND('RFR term structures'!B92+MAX(0.01,Shocks!$E92*ABS('RFR term structures'!B92))+VA!G92,5)</f>
        <v>4.496E-2</v>
      </c>
      <c r="H92" s="55">
        <f ca="1">ROUND('RFR term structures'!C92+MAX(0.01,Shocks!$E92*ABS('RFR term structures'!C92))+VA!H92,5)</f>
        <v>4.5650000000000003E-2</v>
      </c>
      <c r="I92" s="55" t="e">
        <f ca="1">ROUND('RFR term structures'!D92+MAX(0.01,Shocks!$E92*ABS('RFR term structures'!D92))+VA!I92,5)</f>
        <v>#VALUE!</v>
      </c>
      <c r="J92" s="55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51"/>
      <c r="V92" s="18"/>
      <c r="W92" s="18"/>
      <c r="X92" s="18"/>
    </row>
    <row r="93" spans="1:24" s="19" customFormat="1" x14ac:dyDescent="0.25">
      <c r="A93" s="18">
        <v>83</v>
      </c>
      <c r="B93" s="54">
        <f ca="1">ROUND('RFR term structures'!B93+MAX(0.01,Shocks!$E93*ABS('RFR term structures'!B93)),5)</f>
        <v>4.4580000000000002E-2</v>
      </c>
      <c r="C93" s="54">
        <f ca="1">ROUND('RFR term structures'!C93+MAX(0.01,Shocks!$E93*ABS('RFR term structures'!C93)),5)</f>
        <v>4.5359999999999998E-2</v>
      </c>
      <c r="D93" s="54" t="e">
        <f ca="1">ROUND('RFR term structures'!D93+MAX(0.01,Shocks!$E93*ABS('RFR term structures'!D93)),5)</f>
        <v>#VALUE!</v>
      </c>
      <c r="E93" s="54"/>
      <c r="F93" s="22"/>
      <c r="G93" s="55">
        <f ca="1">ROUND('RFR term structures'!B93+MAX(0.01,Shocks!$E93*ABS('RFR term structures'!B93))+VA!G93,5)</f>
        <v>4.5019999999999998E-2</v>
      </c>
      <c r="H93" s="55">
        <f ca="1">ROUND('RFR term structures'!C93+MAX(0.01,Shocks!$E93*ABS('RFR term structures'!C93))+VA!H93,5)</f>
        <v>4.5710000000000001E-2</v>
      </c>
      <c r="I93" s="55" t="e">
        <f ca="1">ROUND('RFR term structures'!D93+MAX(0.01,Shocks!$E93*ABS('RFR term structures'!D93))+VA!I93,5)</f>
        <v>#VALUE!</v>
      </c>
      <c r="J93" s="55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51"/>
      <c r="V93" s="18"/>
      <c r="W93" s="18"/>
      <c r="X93" s="18"/>
    </row>
    <row r="94" spans="1:24" s="19" customFormat="1" x14ac:dyDescent="0.25">
      <c r="A94" s="18">
        <v>84</v>
      </c>
      <c r="B94" s="54">
        <f ca="1">ROUND('RFR term structures'!B94+MAX(0.01,Shocks!$E94*ABS('RFR term structures'!B94)),5)</f>
        <v>4.4650000000000002E-2</v>
      </c>
      <c r="C94" s="54">
        <f ca="1">ROUND('RFR term structures'!C94+MAX(0.01,Shocks!$E94*ABS('RFR term structures'!C94)),5)</f>
        <v>4.5420000000000002E-2</v>
      </c>
      <c r="D94" s="54" t="e">
        <f ca="1">ROUND('RFR term structures'!D94+MAX(0.01,Shocks!$E94*ABS('RFR term structures'!D94)),5)</f>
        <v>#VALUE!</v>
      </c>
      <c r="E94" s="54"/>
      <c r="F94" s="22"/>
      <c r="G94" s="55">
        <f ca="1">ROUND('RFR term structures'!B94+MAX(0.01,Shocks!$E94*ABS('RFR term structures'!B94))+VA!G94,5)</f>
        <v>4.5089999999999998E-2</v>
      </c>
      <c r="H94" s="55">
        <f ca="1">ROUND('RFR term structures'!C94+MAX(0.01,Shocks!$E94*ABS('RFR term structures'!C94))+VA!H94,5)</f>
        <v>4.5769999999999998E-2</v>
      </c>
      <c r="I94" s="55" t="e">
        <f ca="1">ROUND('RFR term structures'!D94+MAX(0.01,Shocks!$E94*ABS('RFR term structures'!D94))+VA!I94,5)</f>
        <v>#VALUE!</v>
      </c>
      <c r="J94" s="55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51"/>
      <c r="V94" s="18"/>
      <c r="W94" s="18"/>
      <c r="X94" s="18"/>
    </row>
    <row r="95" spans="1:24" s="19" customFormat="1" x14ac:dyDescent="0.25">
      <c r="A95" s="18">
        <v>85</v>
      </c>
      <c r="B95" s="54">
        <f ca="1">ROUND('RFR term structures'!B95+MAX(0.01,Shocks!$E95*ABS('RFR term structures'!B95)),5)</f>
        <v>4.4720000000000003E-2</v>
      </c>
      <c r="C95" s="54">
        <f ca="1">ROUND('RFR term structures'!C95+MAX(0.01,Shocks!$E95*ABS('RFR term structures'!C95)),5)</f>
        <v>4.548E-2</v>
      </c>
      <c r="D95" s="54" t="e">
        <f ca="1">ROUND('RFR term structures'!D95+MAX(0.01,Shocks!$E95*ABS('RFR term structures'!D95)),5)</f>
        <v>#VALUE!</v>
      </c>
      <c r="E95" s="54"/>
      <c r="F95" s="22"/>
      <c r="G95" s="55">
        <f ca="1">ROUND('RFR term structures'!B95+MAX(0.01,Shocks!$E95*ABS('RFR term structures'!B95))+VA!G95,5)</f>
        <v>4.5150000000000003E-2</v>
      </c>
      <c r="H95" s="55">
        <f ca="1">ROUND('RFR term structures'!C95+MAX(0.01,Shocks!$E95*ABS('RFR term structures'!C95))+VA!H95,5)</f>
        <v>4.582E-2</v>
      </c>
      <c r="I95" s="55" t="e">
        <f ca="1">ROUND('RFR term structures'!D95+MAX(0.01,Shocks!$E95*ABS('RFR term structures'!D95))+VA!I95,5)</f>
        <v>#VALUE!</v>
      </c>
      <c r="J95" s="55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51"/>
      <c r="V95" s="18"/>
      <c r="W95" s="18"/>
      <c r="X95" s="18"/>
    </row>
    <row r="96" spans="1:24" s="19" customFormat="1" x14ac:dyDescent="0.25">
      <c r="A96" s="18">
        <v>86</v>
      </c>
      <c r="B96" s="54">
        <f ca="1">ROUND('RFR term structures'!B96+MAX(0.01,Shocks!$E96*ABS('RFR term structures'!B96)),5)</f>
        <v>4.4790000000000003E-2</v>
      </c>
      <c r="C96" s="54">
        <f ca="1">ROUND('RFR term structures'!C96+MAX(0.01,Shocks!$E96*ABS('RFR term structures'!C96)),5)</f>
        <v>4.5539999999999997E-2</v>
      </c>
      <c r="D96" s="54" t="e">
        <f ca="1">ROUND('RFR term structures'!D96+MAX(0.01,Shocks!$E96*ABS('RFR term structures'!D96)),5)</f>
        <v>#VALUE!</v>
      </c>
      <c r="E96" s="54"/>
      <c r="F96" s="22"/>
      <c r="G96" s="55">
        <f ca="1">ROUND('RFR term structures'!B96+MAX(0.01,Shocks!$E96*ABS('RFR term structures'!B96))+VA!G96,5)</f>
        <v>4.521E-2</v>
      </c>
      <c r="H96" s="55">
        <f ca="1">ROUND('RFR term structures'!C96+MAX(0.01,Shocks!$E96*ABS('RFR term structures'!C96))+VA!H96,5)</f>
        <v>4.5879999999999997E-2</v>
      </c>
      <c r="I96" s="55" t="e">
        <f ca="1">ROUND('RFR term structures'!D96+MAX(0.01,Shocks!$E96*ABS('RFR term structures'!D96))+VA!I96,5)</f>
        <v>#VALUE!</v>
      </c>
      <c r="J96" s="55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51"/>
      <c r="V96" s="18"/>
      <c r="W96" s="18"/>
      <c r="X96" s="18"/>
    </row>
    <row r="97" spans="1:24" s="19" customFormat="1" x14ac:dyDescent="0.25">
      <c r="A97" s="18">
        <v>87</v>
      </c>
      <c r="B97" s="54">
        <f ca="1">ROUND('RFR term structures'!B97+MAX(0.01,Shocks!$E97*ABS('RFR term structures'!B97)),5)</f>
        <v>4.4850000000000001E-2</v>
      </c>
      <c r="C97" s="54">
        <f ca="1">ROUND('RFR term structures'!C97+MAX(0.01,Shocks!$E97*ABS('RFR term structures'!C97)),5)</f>
        <v>4.5600000000000002E-2</v>
      </c>
      <c r="D97" s="54" t="e">
        <f ca="1">ROUND('RFR term structures'!D97+MAX(0.01,Shocks!$E97*ABS('RFR term structures'!D97)),5)</f>
        <v>#VALUE!</v>
      </c>
      <c r="E97" s="54"/>
      <c r="F97" s="22"/>
      <c r="G97" s="55">
        <f ca="1">ROUND('RFR term structures'!B97+MAX(0.01,Shocks!$E97*ABS('RFR term structures'!B97))+VA!G97,5)</f>
        <v>4.5269999999999998E-2</v>
      </c>
      <c r="H97" s="55">
        <f ca="1">ROUND('RFR term structures'!C97+MAX(0.01,Shocks!$E97*ABS('RFR term structures'!C97))+VA!H97,5)</f>
        <v>4.5929999999999999E-2</v>
      </c>
      <c r="I97" s="55" t="e">
        <f ca="1">ROUND('RFR term structures'!D97+MAX(0.01,Shocks!$E97*ABS('RFR term structures'!D97))+VA!I97,5)</f>
        <v>#VALUE!</v>
      </c>
      <c r="J97" s="55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51"/>
      <c r="V97" s="18"/>
      <c r="W97" s="18"/>
      <c r="X97" s="18"/>
    </row>
    <row r="98" spans="1:24" s="19" customFormat="1" x14ac:dyDescent="0.25">
      <c r="A98" s="18">
        <v>88</v>
      </c>
      <c r="B98" s="54">
        <f ca="1">ROUND('RFR term structures'!B98+MAX(0.01,Shocks!$E98*ABS('RFR term structures'!B98)),5)</f>
        <v>4.4920000000000002E-2</v>
      </c>
      <c r="C98" s="54">
        <f ca="1">ROUND('RFR term structures'!C98+MAX(0.01,Shocks!$E98*ABS('RFR term structures'!C98)),5)</f>
        <v>4.5650000000000003E-2</v>
      </c>
      <c r="D98" s="54" t="e">
        <f ca="1">ROUND('RFR term structures'!D98+MAX(0.01,Shocks!$E98*ABS('RFR term structures'!D98)),5)</f>
        <v>#VALUE!</v>
      </c>
      <c r="E98" s="54"/>
      <c r="F98" s="22"/>
      <c r="G98" s="55">
        <f ca="1">ROUND('RFR term structures'!B98+MAX(0.01,Shocks!$E98*ABS('RFR term structures'!B98))+VA!G98,5)</f>
        <v>4.5330000000000002E-2</v>
      </c>
      <c r="H98" s="55">
        <f ca="1">ROUND('RFR term structures'!C98+MAX(0.01,Shocks!$E98*ABS('RFR term structures'!C98))+VA!H98,5)</f>
        <v>4.598E-2</v>
      </c>
      <c r="I98" s="55" t="e">
        <f ca="1">ROUND('RFR term structures'!D98+MAX(0.01,Shocks!$E98*ABS('RFR term structures'!D98))+VA!I98,5)</f>
        <v>#VALUE!</v>
      </c>
      <c r="J98" s="55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51"/>
      <c r="V98" s="18"/>
      <c r="W98" s="18"/>
      <c r="X98" s="18"/>
    </row>
    <row r="99" spans="1:24" s="19" customFormat="1" x14ac:dyDescent="0.25">
      <c r="A99" s="18">
        <v>89</v>
      </c>
      <c r="B99" s="54">
        <f ca="1">ROUND('RFR term structures'!B99+MAX(0.01,Shocks!$E99*ABS('RFR term structures'!B99)),5)</f>
        <v>4.4979999999999999E-2</v>
      </c>
      <c r="C99" s="54">
        <f ca="1">ROUND('RFR term structures'!C99+MAX(0.01,Shocks!$E99*ABS('RFR term structures'!C99)),5)</f>
        <v>4.5710000000000001E-2</v>
      </c>
      <c r="D99" s="54" t="e">
        <f ca="1">ROUND('RFR term structures'!D99+MAX(0.01,Shocks!$E99*ABS('RFR term structures'!D99)),5)</f>
        <v>#VALUE!</v>
      </c>
      <c r="E99" s="54"/>
      <c r="F99" s="22"/>
      <c r="G99" s="55">
        <f ca="1">ROUND('RFR term structures'!B99+MAX(0.01,Shocks!$E99*ABS('RFR term structures'!B99))+VA!G99,5)</f>
        <v>4.539E-2</v>
      </c>
      <c r="H99" s="55">
        <f ca="1">ROUND('RFR term structures'!C99+MAX(0.01,Shocks!$E99*ABS('RFR term structures'!C99))+VA!H99,5)</f>
        <v>4.6030000000000001E-2</v>
      </c>
      <c r="I99" s="55" t="e">
        <f ca="1">ROUND('RFR term structures'!D99+MAX(0.01,Shocks!$E99*ABS('RFR term structures'!D99))+VA!I99,5)</f>
        <v>#VALUE!</v>
      </c>
      <c r="J99" s="55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51"/>
      <c r="V99" s="18"/>
      <c r="W99" s="18"/>
      <c r="X99" s="18"/>
    </row>
    <row r="100" spans="1:24" s="19" customFormat="1" x14ac:dyDescent="0.25">
      <c r="A100" s="18">
        <v>90</v>
      </c>
      <c r="B100" s="54">
        <f ca="1">ROUND('RFR term structures'!B100+MAX(0.01,Shocks!$E100*ABS('RFR term structures'!B100)),5)</f>
        <v>4.5039999999999997E-2</v>
      </c>
      <c r="C100" s="54">
        <f ca="1">ROUND('RFR term structures'!C100+MAX(0.01,Shocks!$E100*ABS('RFR term structures'!C100)),5)</f>
        <v>4.5760000000000002E-2</v>
      </c>
      <c r="D100" s="54" t="e">
        <f ca="1">ROUND('RFR term structures'!D100+MAX(0.01,Shocks!$E100*ABS('RFR term structures'!D100)),5)</f>
        <v>#VALUE!</v>
      </c>
      <c r="E100" s="54"/>
      <c r="F100" s="22"/>
      <c r="G100" s="55">
        <f ca="1">ROUND('RFR term structures'!B100+MAX(0.01,Shocks!$E100*ABS('RFR term structures'!B100))+VA!G100,5)</f>
        <v>4.5449999999999997E-2</v>
      </c>
      <c r="H100" s="55">
        <f ca="1">ROUND('RFR term structures'!C100+MAX(0.01,Shocks!$E100*ABS('RFR term structures'!C100))+VA!H100,5)</f>
        <v>4.6080000000000003E-2</v>
      </c>
      <c r="I100" s="55" t="e">
        <f ca="1">ROUND('RFR term structures'!D100+MAX(0.01,Shocks!$E100*ABS('RFR term structures'!D100))+VA!I100,5)</f>
        <v>#VALUE!</v>
      </c>
      <c r="J100" s="55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51"/>
      <c r="V100" s="18"/>
      <c r="W100" s="18"/>
      <c r="X100" s="18"/>
    </row>
    <row r="101" spans="1:24" s="19" customFormat="1" x14ac:dyDescent="0.25">
      <c r="A101" s="18">
        <v>91</v>
      </c>
      <c r="B101" s="54">
        <f ca="1">ROUND('RFR term structures'!B101+MAX(0.01,Shocks!$E101*ABS('RFR term structures'!B101)),5)</f>
        <v>4.5100000000000001E-2</v>
      </c>
      <c r="C101" s="54">
        <f ca="1">ROUND('RFR term structures'!C101+MAX(0.01,Shocks!$E101*ABS('RFR term structures'!C101)),5)</f>
        <v>4.5809999999999997E-2</v>
      </c>
      <c r="D101" s="54" t="e">
        <f ca="1">ROUND('RFR term structures'!D101+MAX(0.01,Shocks!$E101*ABS('RFR term structures'!D101)),5)</f>
        <v>#VALUE!</v>
      </c>
      <c r="E101" s="54"/>
      <c r="F101" s="22"/>
      <c r="G101" s="55">
        <f ca="1">ROUND('RFR term structures'!B101+MAX(0.01,Shocks!$E101*ABS('RFR term structures'!B101))+VA!G101,5)</f>
        <v>4.5499999999999999E-2</v>
      </c>
      <c r="H101" s="55">
        <f ca="1">ROUND('RFR term structures'!C101+MAX(0.01,Shocks!$E101*ABS('RFR term structures'!C101))+VA!H101,5)</f>
        <v>4.6129999999999997E-2</v>
      </c>
      <c r="I101" s="55" t="e">
        <f ca="1">ROUND('RFR term structures'!D101+MAX(0.01,Shocks!$E101*ABS('RFR term structures'!D101))+VA!I101,5)</f>
        <v>#VALUE!</v>
      </c>
      <c r="J101" s="55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51"/>
      <c r="V101" s="18"/>
      <c r="W101" s="18"/>
      <c r="X101" s="18"/>
    </row>
    <row r="102" spans="1:24" s="19" customFormat="1" x14ac:dyDescent="0.25">
      <c r="A102" s="18">
        <v>92</v>
      </c>
      <c r="B102" s="54">
        <f ca="1">ROUND('RFR term structures'!B102+MAX(0.01,Shocks!$E102*ABS('RFR term structures'!B102)),5)</f>
        <v>4.5159999999999999E-2</v>
      </c>
      <c r="C102" s="54">
        <f ca="1">ROUND('RFR term structures'!C102+MAX(0.01,Shocks!$E102*ABS('RFR term structures'!C102)),5)</f>
        <v>4.5859999999999998E-2</v>
      </c>
      <c r="D102" s="54" t="e">
        <f ca="1">ROUND('RFR term structures'!D102+MAX(0.01,Shocks!$E102*ABS('RFR term structures'!D102)),5)</f>
        <v>#VALUE!</v>
      </c>
      <c r="E102" s="54"/>
      <c r="F102" s="22"/>
      <c r="G102" s="55">
        <f ca="1">ROUND('RFR term structures'!B102+MAX(0.01,Shocks!$E102*ABS('RFR term structures'!B102))+VA!G102,5)</f>
        <v>4.5560000000000003E-2</v>
      </c>
      <c r="H102" s="55">
        <f ca="1">ROUND('RFR term structures'!C102+MAX(0.01,Shocks!$E102*ABS('RFR term structures'!C102))+VA!H102,5)</f>
        <v>4.6179999999999999E-2</v>
      </c>
      <c r="I102" s="55" t="e">
        <f ca="1">ROUND('RFR term structures'!D102+MAX(0.01,Shocks!$E102*ABS('RFR term structures'!D102))+VA!I102,5)</f>
        <v>#VALUE!</v>
      </c>
      <c r="J102" s="55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51"/>
      <c r="V102" s="18"/>
      <c r="W102" s="18"/>
      <c r="X102" s="18"/>
    </row>
    <row r="103" spans="1:24" s="19" customFormat="1" x14ac:dyDescent="0.25">
      <c r="A103" s="18">
        <v>93</v>
      </c>
      <c r="B103" s="54">
        <f ca="1">ROUND('RFR term structures'!B103+MAX(0.01,Shocks!$E103*ABS('RFR term structures'!B103)),5)</f>
        <v>4.5220000000000003E-2</v>
      </c>
      <c r="C103" s="54">
        <f ca="1">ROUND('RFR term structures'!C103+MAX(0.01,Shocks!$E103*ABS('RFR term structures'!C103)),5)</f>
        <v>4.5909999999999999E-2</v>
      </c>
      <c r="D103" s="54" t="e">
        <f ca="1">ROUND('RFR term structures'!D103+MAX(0.01,Shocks!$E103*ABS('RFR term structures'!D103)),5)</f>
        <v>#VALUE!</v>
      </c>
      <c r="E103" s="54"/>
      <c r="F103" s="22"/>
      <c r="G103" s="55">
        <f ca="1">ROUND('RFR term structures'!B103+MAX(0.01,Shocks!$E103*ABS('RFR term structures'!B103))+VA!G103,5)</f>
        <v>4.5609999999999998E-2</v>
      </c>
      <c r="H103" s="55">
        <f ca="1">ROUND('RFR term structures'!C103+MAX(0.01,Shocks!$E103*ABS('RFR term structures'!C103))+VA!H103,5)</f>
        <v>4.6219999999999997E-2</v>
      </c>
      <c r="I103" s="55" t="e">
        <f ca="1">ROUND('RFR term structures'!D103+MAX(0.01,Shocks!$E103*ABS('RFR term structures'!D103))+VA!I103,5)</f>
        <v>#VALUE!</v>
      </c>
      <c r="J103" s="55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51"/>
      <c r="V103" s="18"/>
      <c r="W103" s="18"/>
      <c r="X103" s="18"/>
    </row>
    <row r="104" spans="1:24" s="19" customFormat="1" x14ac:dyDescent="0.25">
      <c r="A104" s="18">
        <v>94</v>
      </c>
      <c r="B104" s="54">
        <f ca="1">ROUND('RFR term structures'!B104+MAX(0.01,Shocks!$E104*ABS('RFR term structures'!B104)),5)</f>
        <v>4.5269999999999998E-2</v>
      </c>
      <c r="C104" s="54">
        <f ca="1">ROUND('RFR term structures'!C104+MAX(0.01,Shocks!$E104*ABS('RFR term structures'!C104)),5)</f>
        <v>4.5960000000000001E-2</v>
      </c>
      <c r="D104" s="54" t="e">
        <f ca="1">ROUND('RFR term structures'!D104+MAX(0.01,Shocks!$E104*ABS('RFR term structures'!D104)),5)</f>
        <v>#VALUE!</v>
      </c>
      <c r="E104" s="54"/>
      <c r="F104" s="22"/>
      <c r="G104" s="55">
        <f ca="1">ROUND('RFR term structures'!B104+MAX(0.01,Shocks!$E104*ABS('RFR term structures'!B104))+VA!G104,5)</f>
        <v>4.5659999999999999E-2</v>
      </c>
      <c r="H104" s="55">
        <f ca="1">ROUND('RFR term structures'!C104+MAX(0.01,Shocks!$E104*ABS('RFR term structures'!C104))+VA!H104,5)</f>
        <v>4.6269999999999999E-2</v>
      </c>
      <c r="I104" s="55" t="e">
        <f ca="1">ROUND('RFR term structures'!D104+MAX(0.01,Shocks!$E104*ABS('RFR term structures'!D104))+VA!I104,5)</f>
        <v>#VALUE!</v>
      </c>
      <c r="J104" s="55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51"/>
      <c r="V104" s="18"/>
      <c r="W104" s="18"/>
      <c r="X104" s="18"/>
    </row>
    <row r="105" spans="1:24" s="19" customFormat="1" x14ac:dyDescent="0.25">
      <c r="A105" s="18">
        <v>95</v>
      </c>
      <c r="B105" s="54">
        <f ca="1">ROUND('RFR term structures'!B105+MAX(0.01,Shocks!$E105*ABS('RFR term structures'!B105)),5)</f>
        <v>4.5330000000000002E-2</v>
      </c>
      <c r="C105" s="54">
        <f ca="1">ROUND('RFR term structures'!C105+MAX(0.01,Shocks!$E105*ABS('RFR term structures'!C105)),5)</f>
        <v>4.6010000000000002E-2</v>
      </c>
      <c r="D105" s="54" t="e">
        <f ca="1">ROUND('RFR term structures'!D105+MAX(0.01,Shocks!$E105*ABS('RFR term structures'!D105)),5)</f>
        <v>#VALUE!</v>
      </c>
      <c r="E105" s="54"/>
      <c r="F105" s="22"/>
      <c r="G105" s="55">
        <f ca="1">ROUND('RFR term structures'!B105+MAX(0.01,Shocks!$E105*ABS('RFR term structures'!B105))+VA!G105,5)</f>
        <v>4.5710000000000001E-2</v>
      </c>
      <c r="H105" s="55">
        <f ca="1">ROUND('RFR term structures'!C105+MAX(0.01,Shocks!$E105*ABS('RFR term structures'!C105))+VA!H105,5)</f>
        <v>4.6309999999999997E-2</v>
      </c>
      <c r="I105" s="55" t="e">
        <f ca="1">ROUND('RFR term structures'!D105+MAX(0.01,Shocks!$E105*ABS('RFR term structures'!D105))+VA!I105,5)</f>
        <v>#VALUE!</v>
      </c>
      <c r="J105" s="55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51"/>
      <c r="V105" s="18"/>
      <c r="W105" s="18"/>
      <c r="X105" s="18"/>
    </row>
    <row r="106" spans="1:24" s="19" customFormat="1" x14ac:dyDescent="0.25">
      <c r="A106" s="18">
        <v>96</v>
      </c>
      <c r="B106" s="54">
        <f ca="1">ROUND('RFR term structures'!B106+MAX(0.01,Shocks!$E106*ABS('RFR term structures'!B106)),5)</f>
        <v>4.5379999999999997E-2</v>
      </c>
      <c r="C106" s="54">
        <f ca="1">ROUND('RFR term structures'!C106+MAX(0.01,Shocks!$E106*ABS('RFR term structures'!C106)),5)</f>
        <v>4.6059999999999997E-2</v>
      </c>
      <c r="D106" s="54" t="e">
        <f ca="1">ROUND('RFR term structures'!D106+MAX(0.01,Shocks!$E106*ABS('RFR term structures'!D106)),5)</f>
        <v>#VALUE!</v>
      </c>
      <c r="E106" s="54"/>
      <c r="F106" s="22"/>
      <c r="G106" s="55">
        <f ca="1">ROUND('RFR term structures'!B106+MAX(0.01,Shocks!$E106*ABS('RFR term structures'!B106))+VA!G106,5)</f>
        <v>4.5760000000000002E-2</v>
      </c>
      <c r="H106" s="55">
        <f ca="1">ROUND('RFR term structures'!C106+MAX(0.01,Shocks!$E106*ABS('RFR term structures'!C106))+VA!H106,5)</f>
        <v>4.6359999999999998E-2</v>
      </c>
      <c r="I106" s="55" t="e">
        <f ca="1">ROUND('RFR term structures'!D106+MAX(0.01,Shocks!$E106*ABS('RFR term structures'!D106))+VA!I106,5)</f>
        <v>#VALUE!</v>
      </c>
      <c r="J106" s="55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51"/>
      <c r="V106" s="18"/>
      <c r="W106" s="18"/>
      <c r="X106" s="18"/>
    </row>
    <row r="107" spans="1:24" s="19" customFormat="1" x14ac:dyDescent="0.25">
      <c r="A107" s="18">
        <v>97</v>
      </c>
      <c r="B107" s="54">
        <f ca="1">ROUND('RFR term structures'!B107+MAX(0.01,Shocks!$E107*ABS('RFR term structures'!B107)),5)</f>
        <v>4.5429999999999998E-2</v>
      </c>
      <c r="C107" s="54">
        <f ca="1">ROUND('RFR term structures'!C107+MAX(0.01,Shocks!$E107*ABS('RFR term structures'!C107)),5)</f>
        <v>4.6100000000000002E-2</v>
      </c>
      <c r="D107" s="54" t="e">
        <f ca="1">ROUND('RFR term structures'!D107+MAX(0.01,Shocks!$E107*ABS('RFR term structures'!D107)),5)</f>
        <v>#VALUE!</v>
      </c>
      <c r="E107" s="54"/>
      <c r="F107" s="22"/>
      <c r="G107" s="55">
        <f ca="1">ROUND('RFR term structures'!B107+MAX(0.01,Shocks!$E107*ABS('RFR term structures'!B107))+VA!G107,5)</f>
        <v>4.5809999999999997E-2</v>
      </c>
      <c r="H107" s="55">
        <f ca="1">ROUND('RFR term structures'!C107+MAX(0.01,Shocks!$E107*ABS('RFR term structures'!C107))+VA!H107,5)</f>
        <v>4.6399999999999997E-2</v>
      </c>
      <c r="I107" s="55" t="e">
        <f ca="1">ROUND('RFR term structures'!D107+MAX(0.01,Shocks!$E107*ABS('RFR term structures'!D107))+VA!I107,5)</f>
        <v>#VALUE!</v>
      </c>
      <c r="J107" s="55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51"/>
      <c r="V107" s="18"/>
      <c r="W107" s="18"/>
      <c r="X107" s="18"/>
    </row>
    <row r="108" spans="1:24" s="19" customFormat="1" x14ac:dyDescent="0.25">
      <c r="A108" s="18">
        <v>98</v>
      </c>
      <c r="B108" s="54">
        <f ca="1">ROUND('RFR term structures'!B108+MAX(0.01,Shocks!$E108*ABS('RFR term structures'!B108)),5)</f>
        <v>4.5490000000000003E-2</v>
      </c>
      <c r="C108" s="54">
        <f ca="1">ROUND('RFR term structures'!C108+MAX(0.01,Shocks!$E108*ABS('RFR term structures'!C108)),5)</f>
        <v>4.6149999999999997E-2</v>
      </c>
      <c r="D108" s="54" t="e">
        <f ca="1">ROUND('RFR term structures'!D108+MAX(0.01,Shocks!$E108*ABS('RFR term structures'!D108)),5)</f>
        <v>#VALUE!</v>
      </c>
      <c r="E108" s="54"/>
      <c r="F108" s="22"/>
      <c r="G108" s="55">
        <f ca="1">ROUND('RFR term structures'!B108+MAX(0.01,Shocks!$E108*ABS('RFR term structures'!B108))+VA!G108,5)</f>
        <v>4.5859999999999998E-2</v>
      </c>
      <c r="H108" s="55">
        <f ca="1">ROUND('RFR term structures'!C108+MAX(0.01,Shocks!$E108*ABS('RFR term structures'!C108))+VA!H108,5)</f>
        <v>4.6440000000000002E-2</v>
      </c>
      <c r="I108" s="55" t="e">
        <f ca="1">ROUND('RFR term structures'!D108+MAX(0.01,Shocks!$E108*ABS('RFR term structures'!D108))+VA!I108,5)</f>
        <v>#VALUE!</v>
      </c>
      <c r="J108" s="55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51"/>
      <c r="V108" s="18"/>
      <c r="W108" s="18"/>
      <c r="X108" s="18"/>
    </row>
    <row r="109" spans="1:24" s="19" customFormat="1" x14ac:dyDescent="0.25">
      <c r="A109" s="18">
        <v>99</v>
      </c>
      <c r="B109" s="54">
        <f ca="1">ROUND('RFR term structures'!B109+MAX(0.01,Shocks!$E109*ABS('RFR term structures'!B109)),5)</f>
        <v>4.5539999999999997E-2</v>
      </c>
      <c r="C109" s="54">
        <f ca="1">ROUND('RFR term structures'!C109+MAX(0.01,Shocks!$E109*ABS('RFR term structures'!C109)),5)</f>
        <v>4.6190000000000002E-2</v>
      </c>
      <c r="D109" s="54" t="e">
        <f ca="1">ROUND('RFR term structures'!D109+MAX(0.01,Shocks!$E109*ABS('RFR term structures'!D109)),5)</f>
        <v>#VALUE!</v>
      </c>
      <c r="E109" s="54"/>
      <c r="F109" s="22"/>
      <c r="G109" s="55">
        <f ca="1">ROUND('RFR term structures'!B109+MAX(0.01,Shocks!$E109*ABS('RFR term structures'!B109))+VA!G109,5)</f>
        <v>4.5909999999999999E-2</v>
      </c>
      <c r="H109" s="55">
        <f ca="1">ROUND('RFR term structures'!C109+MAX(0.01,Shocks!$E109*ABS('RFR term structures'!C109))+VA!H109,5)</f>
        <v>4.648E-2</v>
      </c>
      <c r="I109" s="55" t="e">
        <f ca="1">ROUND('RFR term structures'!D109+MAX(0.01,Shocks!$E109*ABS('RFR term structures'!D109))+VA!I109,5)</f>
        <v>#VALUE!</v>
      </c>
      <c r="J109" s="55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51"/>
      <c r="V109" s="18"/>
      <c r="W109" s="18"/>
      <c r="X109" s="18"/>
    </row>
    <row r="110" spans="1:24" s="19" customFormat="1" x14ac:dyDescent="0.25">
      <c r="A110" s="18">
        <v>100</v>
      </c>
      <c r="B110" s="54">
        <f ca="1">ROUND('RFR term structures'!B110+MAX(0.01,Shocks!$E110*ABS('RFR term structures'!B110)),5)</f>
        <v>4.5589999999999999E-2</v>
      </c>
      <c r="C110" s="54">
        <f ca="1">ROUND('RFR term structures'!C110+MAX(0.01,Shocks!$E110*ABS('RFR term structures'!C110)),5)</f>
        <v>4.623E-2</v>
      </c>
      <c r="D110" s="54" t="e">
        <f ca="1">ROUND('RFR term structures'!D110+MAX(0.01,Shocks!$E110*ABS('RFR term structures'!D110)),5)</f>
        <v>#VALUE!</v>
      </c>
      <c r="E110" s="54"/>
      <c r="F110" s="22"/>
      <c r="G110" s="55">
        <f ca="1">ROUND('RFR term structures'!B110+MAX(0.01,Shocks!$E110*ABS('RFR term structures'!B110))+VA!G110,5)</f>
        <v>4.5949999999999998E-2</v>
      </c>
      <c r="H110" s="55">
        <f ca="1">ROUND('RFR term structures'!C110+MAX(0.01,Shocks!$E110*ABS('RFR term structures'!C110))+VA!H110,5)</f>
        <v>4.6519999999999999E-2</v>
      </c>
      <c r="I110" s="55" t="e">
        <f ca="1">ROUND('RFR term structures'!D110+MAX(0.01,Shocks!$E110*ABS('RFR term structures'!D110))+VA!I110,5)</f>
        <v>#VALUE!</v>
      </c>
      <c r="J110" s="55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51"/>
      <c r="V110" s="18"/>
      <c r="W110" s="18"/>
      <c r="X110" s="18"/>
    </row>
    <row r="111" spans="1:24" s="19" customFormat="1" x14ac:dyDescent="0.25">
      <c r="A111" s="18">
        <v>101</v>
      </c>
      <c r="B111" s="54">
        <f ca="1">ROUND('RFR term structures'!B111+MAX(0.01,Shocks!$E111*ABS('RFR term structures'!B111)),5)</f>
        <v>4.5629999999999997E-2</v>
      </c>
      <c r="C111" s="54">
        <f ca="1">ROUND('RFR term structures'!C111+MAX(0.01,Shocks!$E111*ABS('RFR term structures'!C111)),5)</f>
        <v>4.6280000000000002E-2</v>
      </c>
      <c r="D111" s="54" t="e">
        <f ca="1">ROUND('RFR term structures'!D111+MAX(0.01,Shocks!$E111*ABS('RFR term structures'!D111)),5)</f>
        <v>#VALUE!</v>
      </c>
      <c r="E111" s="54"/>
      <c r="F111" s="22"/>
      <c r="G111" s="55">
        <f ca="1">ROUND('RFR term structures'!B111+MAX(0.01,Shocks!$E111*ABS('RFR term structures'!B111))+VA!G111,5)</f>
        <v>4.5999999999999999E-2</v>
      </c>
      <c r="H111" s="55">
        <f ca="1">ROUND('RFR term structures'!C111+MAX(0.01,Shocks!$E111*ABS('RFR term structures'!C111))+VA!H111,5)</f>
        <v>4.6559999999999997E-2</v>
      </c>
      <c r="I111" s="55" t="e">
        <f ca="1">ROUND('RFR term structures'!D111+MAX(0.01,Shocks!$E111*ABS('RFR term structures'!D111))+VA!I111,5)</f>
        <v>#VALUE!</v>
      </c>
      <c r="J111" s="55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51"/>
      <c r="V111" s="18"/>
      <c r="W111" s="18"/>
      <c r="X111" s="18"/>
    </row>
    <row r="112" spans="1:24" s="19" customFormat="1" x14ac:dyDescent="0.25">
      <c r="A112" s="18">
        <v>102</v>
      </c>
      <c r="B112" s="54">
        <f ca="1">ROUND('RFR term structures'!B112+MAX(0.01,Shocks!$E112*ABS('RFR term structures'!B112)),5)</f>
        <v>4.5679999999999998E-2</v>
      </c>
      <c r="C112" s="54">
        <f ca="1">ROUND('RFR term structures'!C112+MAX(0.01,Shocks!$E112*ABS('RFR term structures'!C112)),5)</f>
        <v>4.632E-2</v>
      </c>
      <c r="D112" s="54" t="e">
        <f ca="1">ROUND('RFR term structures'!D112+MAX(0.01,Shocks!$E112*ABS('RFR term structures'!D112)),5)</f>
        <v>#VALUE!</v>
      </c>
      <c r="E112" s="54"/>
      <c r="F112" s="22"/>
      <c r="G112" s="55">
        <f ca="1">ROUND('RFR term structures'!B112+MAX(0.01,Shocks!$E112*ABS('RFR term structures'!B112))+VA!G112,5)</f>
        <v>4.6039999999999998E-2</v>
      </c>
      <c r="H112" s="55">
        <f ca="1">ROUND('RFR term structures'!C112+MAX(0.01,Shocks!$E112*ABS('RFR term structures'!C112))+VA!H112,5)</f>
        <v>4.6600000000000003E-2</v>
      </c>
      <c r="I112" s="55" t="e">
        <f ca="1">ROUND('RFR term structures'!D112+MAX(0.01,Shocks!$E112*ABS('RFR term structures'!D112))+VA!I112,5)</f>
        <v>#VALUE!</v>
      </c>
      <c r="J112" s="55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51"/>
      <c r="V112" s="18"/>
      <c r="W112" s="18"/>
      <c r="X112" s="18"/>
    </row>
    <row r="113" spans="1:24" s="19" customFormat="1" x14ac:dyDescent="0.25">
      <c r="A113" s="18">
        <v>103</v>
      </c>
      <c r="B113" s="54">
        <f ca="1">ROUND('RFR term structures'!B113+MAX(0.01,Shocks!$E113*ABS('RFR term structures'!B113)),5)</f>
        <v>4.573E-2</v>
      </c>
      <c r="C113" s="54">
        <f ca="1">ROUND('RFR term structures'!C113+MAX(0.01,Shocks!$E113*ABS('RFR term structures'!C113)),5)</f>
        <v>4.6359999999999998E-2</v>
      </c>
      <c r="D113" s="54" t="e">
        <f ca="1">ROUND('RFR term structures'!D113+MAX(0.01,Shocks!$E113*ABS('RFR term structures'!D113)),5)</f>
        <v>#VALUE!</v>
      </c>
      <c r="E113" s="54"/>
      <c r="F113" s="22"/>
      <c r="G113" s="55">
        <f ca="1">ROUND('RFR term structures'!B113+MAX(0.01,Shocks!$E113*ABS('RFR term structures'!B113))+VA!G113,5)</f>
        <v>4.6080000000000003E-2</v>
      </c>
      <c r="H113" s="55">
        <f ca="1">ROUND('RFR term structures'!C113+MAX(0.01,Shocks!$E113*ABS('RFR term structures'!C113))+VA!H113,5)</f>
        <v>4.6640000000000001E-2</v>
      </c>
      <c r="I113" s="55" t="e">
        <f ca="1">ROUND('RFR term structures'!D113+MAX(0.01,Shocks!$E113*ABS('RFR term structures'!D113))+VA!I113,5)</f>
        <v>#VALUE!</v>
      </c>
      <c r="J113" s="55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51"/>
      <c r="V113" s="18"/>
      <c r="W113" s="18"/>
      <c r="X113" s="18"/>
    </row>
    <row r="114" spans="1:24" s="19" customFormat="1" x14ac:dyDescent="0.25">
      <c r="A114" s="18">
        <v>104</v>
      </c>
      <c r="B114" s="54">
        <f ca="1">ROUND('RFR term structures'!B114+MAX(0.01,Shocks!$E114*ABS('RFR term structures'!B114)),5)</f>
        <v>4.5769999999999998E-2</v>
      </c>
      <c r="C114" s="54">
        <f ca="1">ROUND('RFR term structures'!C114+MAX(0.01,Shocks!$E114*ABS('RFR term structures'!C114)),5)</f>
        <v>4.6399999999999997E-2</v>
      </c>
      <c r="D114" s="54" t="e">
        <f ca="1">ROUND('RFR term structures'!D114+MAX(0.01,Shocks!$E114*ABS('RFR term structures'!D114)),5)</f>
        <v>#VALUE!</v>
      </c>
      <c r="E114" s="54"/>
      <c r="F114" s="22"/>
      <c r="G114" s="55">
        <f ca="1">ROUND('RFR term structures'!B114+MAX(0.01,Shocks!$E114*ABS('RFR term structures'!B114))+VA!G114,5)</f>
        <v>4.6129999999999997E-2</v>
      </c>
      <c r="H114" s="55">
        <f ca="1">ROUND('RFR term structures'!C114+MAX(0.01,Shocks!$E114*ABS('RFR term structures'!C114))+VA!H114,5)</f>
        <v>4.6670000000000003E-2</v>
      </c>
      <c r="I114" s="55" t="e">
        <f ca="1">ROUND('RFR term structures'!D114+MAX(0.01,Shocks!$E114*ABS('RFR term structures'!D114))+VA!I114,5)</f>
        <v>#VALUE!</v>
      </c>
      <c r="J114" s="55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51"/>
      <c r="V114" s="18"/>
      <c r="W114" s="18"/>
      <c r="X114" s="18"/>
    </row>
    <row r="115" spans="1:24" s="19" customFormat="1" x14ac:dyDescent="0.25">
      <c r="A115" s="18">
        <v>105</v>
      </c>
      <c r="B115" s="54">
        <f ca="1">ROUND('RFR term structures'!B115+MAX(0.01,Shocks!$E115*ABS('RFR term structures'!B115)),5)</f>
        <v>4.582E-2</v>
      </c>
      <c r="C115" s="54">
        <f ca="1">ROUND('RFR term structures'!C115+MAX(0.01,Shocks!$E115*ABS('RFR term structures'!C115)),5)</f>
        <v>4.6440000000000002E-2</v>
      </c>
      <c r="D115" s="54" t="e">
        <f ca="1">ROUND('RFR term structures'!D115+MAX(0.01,Shocks!$E115*ABS('RFR term structures'!D115)),5)</f>
        <v>#VALUE!</v>
      </c>
      <c r="E115" s="54"/>
      <c r="F115" s="22"/>
      <c r="G115" s="55">
        <f ca="1">ROUND('RFR term structures'!B115+MAX(0.01,Shocks!$E115*ABS('RFR term structures'!B115))+VA!G115,5)</f>
        <v>4.6170000000000003E-2</v>
      </c>
      <c r="H115" s="55">
        <f ca="1">ROUND('RFR term structures'!C115+MAX(0.01,Shocks!$E115*ABS('RFR term structures'!C115))+VA!H115,5)</f>
        <v>4.6710000000000002E-2</v>
      </c>
      <c r="I115" s="55" t="e">
        <f ca="1">ROUND('RFR term structures'!D115+MAX(0.01,Shocks!$E115*ABS('RFR term structures'!D115))+VA!I115,5)</f>
        <v>#VALUE!</v>
      </c>
      <c r="J115" s="55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51"/>
      <c r="V115" s="18"/>
      <c r="W115" s="18"/>
      <c r="X115" s="18"/>
    </row>
    <row r="116" spans="1:24" s="19" customFormat="1" x14ac:dyDescent="0.25">
      <c r="A116" s="18">
        <v>106</v>
      </c>
      <c r="B116" s="54">
        <f ca="1">ROUND('RFR term structures'!B116+MAX(0.01,Shocks!$E116*ABS('RFR term structures'!B116)),5)</f>
        <v>4.5859999999999998E-2</v>
      </c>
      <c r="C116" s="54">
        <f ca="1">ROUND('RFR term structures'!C116+MAX(0.01,Shocks!$E116*ABS('RFR term structures'!C116)),5)</f>
        <v>4.648E-2</v>
      </c>
      <c r="D116" s="54" t="e">
        <f ca="1">ROUND('RFR term structures'!D116+MAX(0.01,Shocks!$E116*ABS('RFR term structures'!D116)),5)</f>
        <v>#VALUE!</v>
      </c>
      <c r="E116" s="54"/>
      <c r="F116" s="22"/>
      <c r="G116" s="55">
        <f ca="1">ROUND('RFR term structures'!B116+MAX(0.01,Shocks!$E116*ABS('RFR term structures'!B116))+VA!G116,5)</f>
        <v>4.6210000000000001E-2</v>
      </c>
      <c r="H116" s="55">
        <f ca="1">ROUND('RFR term structures'!C116+MAX(0.01,Shocks!$E116*ABS('RFR term structures'!C116))+VA!H116,5)</f>
        <v>4.675E-2</v>
      </c>
      <c r="I116" s="55" t="e">
        <f ca="1">ROUND('RFR term structures'!D116+MAX(0.01,Shocks!$E116*ABS('RFR term structures'!D116))+VA!I116,5)</f>
        <v>#VALUE!</v>
      </c>
      <c r="J116" s="55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51"/>
      <c r="V116" s="18"/>
      <c r="W116" s="18"/>
      <c r="X116" s="18"/>
    </row>
    <row r="117" spans="1:24" s="19" customFormat="1" x14ac:dyDescent="0.25">
      <c r="A117" s="18">
        <v>107</v>
      </c>
      <c r="B117" s="54">
        <f ca="1">ROUND('RFR term structures'!B117+MAX(0.01,Shocks!$E117*ABS('RFR term structures'!B117)),5)</f>
        <v>4.5909999999999999E-2</v>
      </c>
      <c r="C117" s="54">
        <f ca="1">ROUND('RFR term structures'!C117+MAX(0.01,Shocks!$E117*ABS('RFR term structures'!C117)),5)</f>
        <v>4.6510000000000003E-2</v>
      </c>
      <c r="D117" s="54" t="e">
        <f ca="1">ROUND('RFR term structures'!D117+MAX(0.01,Shocks!$E117*ABS('RFR term structures'!D117)),5)</f>
        <v>#VALUE!</v>
      </c>
      <c r="E117" s="54"/>
      <c r="F117" s="22"/>
      <c r="G117" s="55">
        <f ca="1">ROUND('RFR term structures'!B117+MAX(0.01,Shocks!$E117*ABS('RFR term structures'!B117))+VA!G117,5)</f>
        <v>4.6249999999999999E-2</v>
      </c>
      <c r="H117" s="55">
        <f ca="1">ROUND('RFR term structures'!C117+MAX(0.01,Shocks!$E117*ABS('RFR term structures'!C117))+VA!H117,5)</f>
        <v>4.6780000000000002E-2</v>
      </c>
      <c r="I117" s="55" t="e">
        <f ca="1">ROUND('RFR term structures'!D117+MAX(0.01,Shocks!$E117*ABS('RFR term structures'!D117))+VA!I117,5)</f>
        <v>#VALUE!</v>
      </c>
      <c r="J117" s="55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51"/>
      <c r="V117" s="18"/>
      <c r="W117" s="18"/>
      <c r="X117" s="18"/>
    </row>
    <row r="118" spans="1:24" s="19" customFormat="1" x14ac:dyDescent="0.25">
      <c r="A118" s="18">
        <v>108</v>
      </c>
      <c r="B118" s="54">
        <f ca="1">ROUND('RFR term structures'!B118+MAX(0.01,Shocks!$E118*ABS('RFR term structures'!B118)),5)</f>
        <v>4.5949999999999998E-2</v>
      </c>
      <c r="C118" s="54">
        <f ca="1">ROUND('RFR term structures'!C118+MAX(0.01,Shocks!$E118*ABS('RFR term structures'!C118)),5)</f>
        <v>4.6550000000000001E-2</v>
      </c>
      <c r="D118" s="54" t="e">
        <f ca="1">ROUND('RFR term structures'!D118+MAX(0.01,Shocks!$E118*ABS('RFR term structures'!D118)),5)</f>
        <v>#VALUE!</v>
      </c>
      <c r="E118" s="54"/>
      <c r="F118" s="22"/>
      <c r="G118" s="55">
        <f ca="1">ROUND('RFR term structures'!B118+MAX(0.01,Shocks!$E118*ABS('RFR term structures'!B118))+VA!G118,5)</f>
        <v>4.6289999999999998E-2</v>
      </c>
      <c r="H118" s="55">
        <f ca="1">ROUND('RFR term structures'!C118+MAX(0.01,Shocks!$E118*ABS('RFR term structures'!C118))+VA!H118,5)</f>
        <v>4.6820000000000001E-2</v>
      </c>
      <c r="I118" s="55" t="e">
        <f ca="1">ROUND('RFR term structures'!D118+MAX(0.01,Shocks!$E118*ABS('RFR term structures'!D118))+VA!I118,5)</f>
        <v>#VALUE!</v>
      </c>
      <c r="J118" s="55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51"/>
      <c r="V118" s="18"/>
      <c r="W118" s="18"/>
      <c r="X118" s="18"/>
    </row>
    <row r="119" spans="1:24" s="19" customFormat="1" x14ac:dyDescent="0.25">
      <c r="A119" s="18">
        <v>109</v>
      </c>
      <c r="B119" s="54">
        <f ca="1">ROUND('RFR term structures'!B119+MAX(0.01,Shocks!$E119*ABS('RFR term structures'!B119)),5)</f>
        <v>4.5990000000000003E-2</v>
      </c>
      <c r="C119" s="54">
        <f ca="1">ROUND('RFR term structures'!C119+MAX(0.01,Shocks!$E119*ABS('RFR term structures'!C119)),5)</f>
        <v>4.6589999999999999E-2</v>
      </c>
      <c r="D119" s="54" t="e">
        <f ca="1">ROUND('RFR term structures'!D119+MAX(0.01,Shocks!$E119*ABS('RFR term structures'!D119)),5)</f>
        <v>#VALUE!</v>
      </c>
      <c r="E119" s="54"/>
      <c r="F119" s="22"/>
      <c r="G119" s="55">
        <f ca="1">ROUND('RFR term structures'!B119+MAX(0.01,Shocks!$E119*ABS('RFR term structures'!B119))+VA!G119,5)</f>
        <v>4.6330000000000003E-2</v>
      </c>
      <c r="H119" s="55">
        <f ca="1">ROUND('RFR term structures'!C119+MAX(0.01,Shocks!$E119*ABS('RFR term structures'!C119))+VA!H119,5)</f>
        <v>4.6850000000000003E-2</v>
      </c>
      <c r="I119" s="55" t="e">
        <f ca="1">ROUND('RFR term structures'!D119+MAX(0.01,Shocks!$E119*ABS('RFR term structures'!D119))+VA!I119,5)</f>
        <v>#VALUE!</v>
      </c>
      <c r="J119" s="55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51"/>
      <c r="V119" s="18"/>
      <c r="W119" s="18"/>
      <c r="X119" s="18"/>
    </row>
    <row r="120" spans="1:24" s="19" customFormat="1" x14ac:dyDescent="0.25">
      <c r="A120" s="18">
        <v>110</v>
      </c>
      <c r="B120" s="54">
        <f ca="1">ROUND('RFR term structures'!B120+MAX(0.01,Shocks!$E120*ABS('RFR term structures'!B120)),5)</f>
        <v>4.6030000000000001E-2</v>
      </c>
      <c r="C120" s="54">
        <f ca="1">ROUND('RFR term structures'!C120+MAX(0.01,Shocks!$E120*ABS('RFR term structures'!C120)),5)</f>
        <v>4.6620000000000002E-2</v>
      </c>
      <c r="D120" s="54" t="e">
        <f ca="1">ROUND('RFR term structures'!D120+MAX(0.01,Shocks!$E120*ABS('RFR term structures'!D120)),5)</f>
        <v>#VALUE!</v>
      </c>
      <c r="E120" s="54"/>
      <c r="F120" s="22"/>
      <c r="G120" s="55">
        <f ca="1">ROUND('RFR term structures'!B120+MAX(0.01,Shocks!$E120*ABS('RFR term structures'!B120))+VA!G120,5)</f>
        <v>4.6359999999999998E-2</v>
      </c>
      <c r="H120" s="55">
        <f ca="1">ROUND('RFR term structures'!C120+MAX(0.01,Shocks!$E120*ABS('RFR term structures'!C120))+VA!H120,5)</f>
        <v>4.6879999999999998E-2</v>
      </c>
      <c r="I120" s="55" t="e">
        <f ca="1">ROUND('RFR term structures'!D120+MAX(0.01,Shocks!$E120*ABS('RFR term structures'!D120))+VA!I120,5)</f>
        <v>#VALUE!</v>
      </c>
      <c r="J120" s="55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51"/>
      <c r="V120" s="18"/>
      <c r="W120" s="18"/>
      <c r="X120" s="18"/>
    </row>
    <row r="121" spans="1:24" s="19" customFormat="1" x14ac:dyDescent="0.25">
      <c r="A121" s="18">
        <v>111</v>
      </c>
      <c r="B121" s="54">
        <f ca="1">ROUND('RFR term structures'!B121+MAX(0.01,Shocks!$E121*ABS('RFR term structures'!B121)),5)</f>
        <v>4.607E-2</v>
      </c>
      <c r="C121" s="54">
        <f ca="1">ROUND('RFR term structures'!C121+MAX(0.01,Shocks!$E121*ABS('RFR term structures'!C121)),5)</f>
        <v>4.666E-2</v>
      </c>
      <c r="D121" s="54" t="e">
        <f ca="1">ROUND('RFR term structures'!D121+MAX(0.01,Shocks!$E121*ABS('RFR term structures'!D121)),5)</f>
        <v>#VALUE!</v>
      </c>
      <c r="E121" s="54"/>
      <c r="F121" s="22"/>
      <c r="G121" s="55">
        <f ca="1">ROUND('RFR term structures'!B121+MAX(0.01,Shocks!$E121*ABS('RFR term structures'!B121))+VA!G121,5)</f>
        <v>4.6399999999999997E-2</v>
      </c>
      <c r="H121" s="55">
        <f ca="1">ROUND('RFR term structures'!C121+MAX(0.01,Shocks!$E121*ABS('RFR term structures'!C121))+VA!H121,5)</f>
        <v>4.691E-2</v>
      </c>
      <c r="I121" s="55" t="e">
        <f ca="1">ROUND('RFR term structures'!D121+MAX(0.01,Shocks!$E121*ABS('RFR term structures'!D121))+VA!I121,5)</f>
        <v>#VALUE!</v>
      </c>
      <c r="J121" s="55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51"/>
      <c r="V121" s="18"/>
      <c r="W121" s="18"/>
      <c r="X121" s="18"/>
    </row>
    <row r="122" spans="1:24" s="19" customFormat="1" x14ac:dyDescent="0.25">
      <c r="A122" s="18">
        <v>112</v>
      </c>
      <c r="B122" s="54">
        <f ca="1">ROUND('RFR term structures'!B122+MAX(0.01,Shocks!$E122*ABS('RFR term structures'!B122)),5)</f>
        <v>4.6109999999999998E-2</v>
      </c>
      <c r="C122" s="54">
        <f ca="1">ROUND('RFR term structures'!C122+MAX(0.01,Shocks!$E122*ABS('RFR term structures'!C122)),5)</f>
        <v>4.6690000000000002E-2</v>
      </c>
      <c r="D122" s="54" t="e">
        <f ca="1">ROUND('RFR term structures'!D122+MAX(0.01,Shocks!$E122*ABS('RFR term structures'!D122)),5)</f>
        <v>#VALUE!</v>
      </c>
      <c r="E122" s="54"/>
      <c r="F122" s="22"/>
      <c r="G122" s="55">
        <f ca="1">ROUND('RFR term structures'!B122+MAX(0.01,Shocks!$E122*ABS('RFR term structures'!B122))+VA!G122,5)</f>
        <v>4.6440000000000002E-2</v>
      </c>
      <c r="H122" s="55">
        <f ca="1">ROUND('RFR term structures'!C122+MAX(0.01,Shocks!$E122*ABS('RFR term structures'!C122))+VA!H122,5)</f>
        <v>4.6949999999999999E-2</v>
      </c>
      <c r="I122" s="55" t="e">
        <f ca="1">ROUND('RFR term structures'!D122+MAX(0.01,Shocks!$E122*ABS('RFR term structures'!D122))+VA!I122,5)</f>
        <v>#VALUE!</v>
      </c>
      <c r="J122" s="55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51"/>
      <c r="V122" s="18"/>
      <c r="W122" s="18"/>
      <c r="X122" s="18"/>
    </row>
    <row r="123" spans="1:24" s="19" customFormat="1" x14ac:dyDescent="0.25">
      <c r="A123" s="18">
        <v>113</v>
      </c>
      <c r="B123" s="54">
        <f ca="1">ROUND('RFR term structures'!B123+MAX(0.01,Shocks!$E123*ABS('RFR term structures'!B123)),5)</f>
        <v>4.6149999999999997E-2</v>
      </c>
      <c r="C123" s="54">
        <f ca="1">ROUND('RFR term structures'!C123+MAX(0.01,Shocks!$E123*ABS('RFR term structures'!C123)),5)</f>
        <v>4.6719999999999998E-2</v>
      </c>
      <c r="D123" s="54" t="e">
        <f ca="1">ROUND('RFR term structures'!D123+MAX(0.01,Shocks!$E123*ABS('RFR term structures'!D123)),5)</f>
        <v>#VALUE!</v>
      </c>
      <c r="E123" s="54"/>
      <c r="F123" s="22"/>
      <c r="G123" s="55">
        <f ca="1">ROUND('RFR term structures'!B123+MAX(0.01,Shocks!$E123*ABS('RFR term structures'!B123))+VA!G123,5)</f>
        <v>4.6469999999999997E-2</v>
      </c>
      <c r="H123" s="55">
        <f ca="1">ROUND('RFR term structures'!C123+MAX(0.01,Shocks!$E123*ABS('RFR term structures'!C123))+VA!H123,5)</f>
        <v>4.6980000000000001E-2</v>
      </c>
      <c r="I123" s="55" t="e">
        <f ca="1">ROUND('RFR term structures'!D123+MAX(0.01,Shocks!$E123*ABS('RFR term structures'!D123))+VA!I123,5)</f>
        <v>#VALUE!</v>
      </c>
      <c r="J123" s="55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51"/>
      <c r="V123" s="18"/>
      <c r="W123" s="18"/>
      <c r="X123" s="18"/>
    </row>
    <row r="124" spans="1:24" s="19" customFormat="1" x14ac:dyDescent="0.25">
      <c r="A124" s="18">
        <v>114</v>
      </c>
      <c r="B124" s="54">
        <f ca="1">ROUND('RFR term structures'!B124+MAX(0.01,Shocks!$E124*ABS('RFR term structures'!B124)),5)</f>
        <v>4.6190000000000002E-2</v>
      </c>
      <c r="C124" s="54">
        <f ca="1">ROUND('RFR term structures'!C124+MAX(0.01,Shocks!$E124*ABS('RFR term structures'!C124)),5)</f>
        <v>4.6760000000000003E-2</v>
      </c>
      <c r="D124" s="54" t="e">
        <f ca="1">ROUND('RFR term structures'!D124+MAX(0.01,Shocks!$E124*ABS('RFR term structures'!D124)),5)</f>
        <v>#VALUE!</v>
      </c>
      <c r="E124" s="54"/>
      <c r="F124" s="22"/>
      <c r="G124" s="55">
        <f ca="1">ROUND('RFR term structures'!B124+MAX(0.01,Shocks!$E124*ABS('RFR term structures'!B124))+VA!G124,5)</f>
        <v>4.6510000000000003E-2</v>
      </c>
      <c r="H124" s="55">
        <f ca="1">ROUND('RFR term structures'!C124+MAX(0.01,Shocks!$E124*ABS('RFR term structures'!C124))+VA!H124,5)</f>
        <v>4.7010000000000003E-2</v>
      </c>
      <c r="I124" s="55" t="e">
        <f ca="1">ROUND('RFR term structures'!D124+MAX(0.01,Shocks!$E124*ABS('RFR term structures'!D124))+VA!I124,5)</f>
        <v>#VALUE!</v>
      </c>
      <c r="J124" s="55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51"/>
      <c r="V124" s="18"/>
      <c r="W124" s="18"/>
      <c r="X124" s="18"/>
    </row>
    <row r="125" spans="1:24" s="19" customFormat="1" x14ac:dyDescent="0.25">
      <c r="A125" s="18">
        <v>115</v>
      </c>
      <c r="B125" s="54">
        <f ca="1">ROUND('RFR term structures'!B125+MAX(0.01,Shocks!$E125*ABS('RFR term structures'!B125)),5)</f>
        <v>4.623E-2</v>
      </c>
      <c r="C125" s="54">
        <f ca="1">ROUND('RFR term structures'!C125+MAX(0.01,Shocks!$E125*ABS('RFR term structures'!C125)),5)</f>
        <v>4.6789999999999998E-2</v>
      </c>
      <c r="D125" s="54" t="e">
        <f ca="1">ROUND('RFR term structures'!D125+MAX(0.01,Shocks!$E125*ABS('RFR term structures'!D125)),5)</f>
        <v>#VALUE!</v>
      </c>
      <c r="E125" s="54"/>
      <c r="F125" s="22"/>
      <c r="G125" s="55">
        <f ca="1">ROUND('RFR term structures'!B125+MAX(0.01,Shocks!$E125*ABS('RFR term structures'!B125))+VA!G125,5)</f>
        <v>4.6539999999999998E-2</v>
      </c>
      <c r="H125" s="55">
        <f ca="1">ROUND('RFR term structures'!C125+MAX(0.01,Shocks!$E125*ABS('RFR term structures'!C125))+VA!H125,5)</f>
        <v>4.7039999999999998E-2</v>
      </c>
      <c r="I125" s="55" t="e">
        <f ca="1">ROUND('RFR term structures'!D125+MAX(0.01,Shocks!$E125*ABS('RFR term structures'!D125))+VA!I125,5)</f>
        <v>#VALUE!</v>
      </c>
      <c r="J125" s="55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51"/>
      <c r="V125" s="18"/>
      <c r="W125" s="18"/>
      <c r="X125" s="18"/>
    </row>
    <row r="126" spans="1:24" s="19" customFormat="1" x14ac:dyDescent="0.25">
      <c r="A126" s="18">
        <v>116</v>
      </c>
      <c r="B126" s="54">
        <f ca="1">ROUND('RFR term structures'!B126+MAX(0.01,Shocks!$E126*ABS('RFR term structures'!B126)),5)</f>
        <v>4.6260000000000003E-2</v>
      </c>
      <c r="C126" s="54">
        <f ca="1">ROUND('RFR term structures'!C126+MAX(0.01,Shocks!$E126*ABS('RFR term structures'!C126)),5)</f>
        <v>4.6820000000000001E-2</v>
      </c>
      <c r="D126" s="54" t="e">
        <f ca="1">ROUND('RFR term structures'!D126+MAX(0.01,Shocks!$E126*ABS('RFR term structures'!D126)),5)</f>
        <v>#VALUE!</v>
      </c>
      <c r="E126" s="54"/>
      <c r="F126" s="22"/>
      <c r="G126" s="55">
        <f ca="1">ROUND('RFR term structures'!B126+MAX(0.01,Shocks!$E126*ABS('RFR term structures'!B126))+VA!G126,5)</f>
        <v>4.6580000000000003E-2</v>
      </c>
      <c r="H126" s="55">
        <f ca="1">ROUND('RFR term structures'!C126+MAX(0.01,Shocks!$E126*ABS('RFR term structures'!C126))+VA!H126,5)</f>
        <v>4.7070000000000001E-2</v>
      </c>
      <c r="I126" s="55" t="e">
        <f ca="1">ROUND('RFR term structures'!D126+MAX(0.01,Shocks!$E126*ABS('RFR term structures'!D126))+VA!I126,5)</f>
        <v>#VALUE!</v>
      </c>
      <c r="J126" s="55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51"/>
      <c r="V126" s="18"/>
      <c r="W126" s="18"/>
      <c r="X126" s="18"/>
    </row>
    <row r="127" spans="1:24" s="19" customFormat="1" x14ac:dyDescent="0.25">
      <c r="A127" s="18">
        <v>117</v>
      </c>
      <c r="B127" s="54">
        <f ca="1">ROUND('RFR term structures'!B127+MAX(0.01,Shocks!$E127*ABS('RFR term structures'!B127)),5)</f>
        <v>4.6300000000000001E-2</v>
      </c>
      <c r="C127" s="54">
        <f ca="1">ROUND('RFR term structures'!C127+MAX(0.01,Shocks!$E127*ABS('RFR term structures'!C127)),5)</f>
        <v>4.6850000000000003E-2</v>
      </c>
      <c r="D127" s="54" t="e">
        <f ca="1">ROUND('RFR term structures'!D127+MAX(0.01,Shocks!$E127*ABS('RFR term structures'!D127)),5)</f>
        <v>#VALUE!</v>
      </c>
      <c r="E127" s="54"/>
      <c r="F127" s="22"/>
      <c r="G127" s="55">
        <f ca="1">ROUND('RFR term structures'!B127+MAX(0.01,Shocks!$E127*ABS('RFR term structures'!B127))+VA!G127,5)</f>
        <v>4.6609999999999999E-2</v>
      </c>
      <c r="H127" s="55">
        <f ca="1">ROUND('RFR term structures'!C127+MAX(0.01,Shocks!$E127*ABS('RFR term structures'!C127))+VA!H127,5)</f>
        <v>4.7100000000000003E-2</v>
      </c>
      <c r="I127" s="55" t="e">
        <f ca="1">ROUND('RFR term structures'!D127+MAX(0.01,Shocks!$E127*ABS('RFR term structures'!D127))+VA!I127,5)</f>
        <v>#VALUE!</v>
      </c>
      <c r="J127" s="55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51"/>
      <c r="V127" s="18"/>
      <c r="W127" s="18"/>
      <c r="X127" s="18"/>
    </row>
    <row r="128" spans="1:24" s="19" customFormat="1" x14ac:dyDescent="0.25">
      <c r="A128" s="18">
        <v>118</v>
      </c>
      <c r="B128" s="54">
        <f ca="1">ROUND('RFR term structures'!B128+MAX(0.01,Shocks!$E128*ABS('RFR term structures'!B128)),5)</f>
        <v>4.6330000000000003E-2</v>
      </c>
      <c r="C128" s="54">
        <f ca="1">ROUND('RFR term structures'!C128+MAX(0.01,Shocks!$E128*ABS('RFR term structures'!C128)),5)</f>
        <v>4.6879999999999998E-2</v>
      </c>
      <c r="D128" s="54" t="e">
        <f ca="1">ROUND('RFR term structures'!D128+MAX(0.01,Shocks!$E128*ABS('RFR term structures'!D128)),5)</f>
        <v>#VALUE!</v>
      </c>
      <c r="E128" s="54"/>
      <c r="F128" s="22"/>
      <c r="G128" s="55">
        <f ca="1">ROUND('RFR term structures'!B128+MAX(0.01,Shocks!$E128*ABS('RFR term structures'!B128))+VA!G128,5)</f>
        <v>4.6640000000000001E-2</v>
      </c>
      <c r="H128" s="55">
        <f ca="1">ROUND('RFR term structures'!C128+MAX(0.01,Shocks!$E128*ABS('RFR term structures'!C128))+VA!H128,5)</f>
        <v>4.7129999999999998E-2</v>
      </c>
      <c r="I128" s="55" t="e">
        <f ca="1">ROUND('RFR term structures'!D128+MAX(0.01,Shocks!$E128*ABS('RFR term structures'!D128))+VA!I128,5)</f>
        <v>#VALUE!</v>
      </c>
      <c r="J128" s="5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51"/>
      <c r="V128" s="18"/>
      <c r="W128" s="18"/>
      <c r="X128" s="18"/>
    </row>
    <row r="129" spans="1:24" s="19" customFormat="1" x14ac:dyDescent="0.25">
      <c r="A129" s="18">
        <v>119</v>
      </c>
      <c r="B129" s="54">
        <f ca="1">ROUND('RFR term structures'!B129+MAX(0.01,Shocks!$E129*ABS('RFR term structures'!B129)),5)</f>
        <v>4.6370000000000001E-2</v>
      </c>
      <c r="C129" s="54">
        <f ca="1">ROUND('RFR term structures'!C129+MAX(0.01,Shocks!$E129*ABS('RFR term structures'!C129)),5)</f>
        <v>4.691E-2</v>
      </c>
      <c r="D129" s="54" t="e">
        <f ca="1">ROUND('RFR term structures'!D129+MAX(0.01,Shocks!$E129*ABS('RFR term structures'!D129)),5)</f>
        <v>#VALUE!</v>
      </c>
      <c r="E129" s="54"/>
      <c r="F129" s="22"/>
      <c r="G129" s="55">
        <f ca="1">ROUND('RFR term structures'!B129+MAX(0.01,Shocks!$E129*ABS('RFR term structures'!B129))+VA!G129,5)</f>
        <v>4.6679999999999999E-2</v>
      </c>
      <c r="H129" s="55">
        <f ca="1">ROUND('RFR term structures'!C129+MAX(0.01,Shocks!$E129*ABS('RFR term structures'!C129))+VA!H129,5)</f>
        <v>4.7160000000000001E-2</v>
      </c>
      <c r="I129" s="55" t="e">
        <f ca="1">ROUND('RFR term structures'!D129+MAX(0.01,Shocks!$E129*ABS('RFR term structures'!D129))+VA!I129,5)</f>
        <v>#VALUE!</v>
      </c>
      <c r="J129" s="55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51"/>
      <c r="V129" s="18"/>
      <c r="W129" s="18"/>
      <c r="X129" s="18"/>
    </row>
    <row r="130" spans="1:24" s="19" customFormat="1" x14ac:dyDescent="0.25">
      <c r="A130" s="18">
        <v>120</v>
      </c>
      <c r="B130" s="54">
        <f ca="1">ROUND('RFR term structures'!B130+MAX(0.01,Shocks!$E130*ABS('RFR term structures'!B130)),5)</f>
        <v>4.6399999999999997E-2</v>
      </c>
      <c r="C130" s="54">
        <f ca="1">ROUND('RFR term structures'!C130+MAX(0.01,Shocks!$E130*ABS('RFR term structures'!C130)),5)</f>
        <v>4.6940000000000003E-2</v>
      </c>
      <c r="D130" s="54" t="e">
        <f ca="1">ROUND('RFR term structures'!D130+MAX(0.01,Shocks!$E130*ABS('RFR term structures'!D130)),5)</f>
        <v>#VALUE!</v>
      </c>
      <c r="E130" s="54"/>
      <c r="F130" s="22"/>
      <c r="G130" s="55">
        <f ca="1">ROUND('RFR term structures'!B130+MAX(0.01,Shocks!$E130*ABS('RFR term structures'!B130))+VA!G130,5)</f>
        <v>4.6710000000000002E-2</v>
      </c>
      <c r="H130" s="55">
        <f ca="1">ROUND('RFR term structures'!C130+MAX(0.01,Shocks!$E130*ABS('RFR term structures'!C130))+VA!H130,5)</f>
        <v>4.718E-2</v>
      </c>
      <c r="I130" s="55" t="e">
        <f ca="1">ROUND('RFR term structures'!D130+MAX(0.01,Shocks!$E130*ABS('RFR term structures'!D130))+VA!I130,5)</f>
        <v>#VALUE!</v>
      </c>
      <c r="J130" s="55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9" customFormat="1" x14ac:dyDescent="0.25">
      <c r="A131" s="18"/>
      <c r="B131" s="39"/>
      <c r="C131" s="39"/>
      <c r="D131" s="39"/>
      <c r="E131" s="39"/>
      <c r="F131" s="22"/>
      <c r="G131" s="41"/>
      <c r="H131" s="41"/>
      <c r="I131" s="41"/>
      <c r="J131" s="41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9" customFormat="1" x14ac:dyDescent="0.25">
      <c r="A132" s="18"/>
      <c r="B132" s="39"/>
      <c r="C132" s="39"/>
      <c r="D132" s="39"/>
      <c r="E132" s="39"/>
      <c r="F132" s="22"/>
      <c r="G132" s="41"/>
      <c r="H132" s="41"/>
      <c r="I132" s="41"/>
      <c r="J132" s="41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9" customFormat="1" x14ac:dyDescent="0.25">
      <c r="A133" s="18"/>
      <c r="B133" s="39"/>
      <c r="C133" s="39"/>
      <c r="D133" s="39"/>
      <c r="E133" s="39"/>
      <c r="F133" s="22"/>
      <c r="G133" s="41"/>
      <c r="H133" s="41"/>
      <c r="I133" s="41"/>
      <c r="J133" s="41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9" customFormat="1" x14ac:dyDescent="0.25">
      <c r="A134" s="18"/>
      <c r="B134" s="39"/>
      <c r="C134" s="39"/>
      <c r="D134" s="39"/>
      <c r="E134" s="39"/>
      <c r="F134" s="22"/>
      <c r="G134" s="41"/>
      <c r="H134" s="41"/>
      <c r="I134" s="41"/>
      <c r="J134" s="41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9" customFormat="1" x14ac:dyDescent="0.25">
      <c r="A135" s="18"/>
      <c r="B135" s="39"/>
      <c r="C135" s="39"/>
      <c r="D135" s="39"/>
      <c r="E135" s="39"/>
      <c r="F135" s="22"/>
      <c r="G135" s="41"/>
      <c r="H135" s="41"/>
      <c r="I135" s="41"/>
      <c r="J135" s="41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19" customFormat="1" x14ac:dyDescent="0.25">
      <c r="A136" s="18"/>
      <c r="B136" s="39"/>
      <c r="C136" s="39"/>
      <c r="D136" s="39"/>
      <c r="E136" s="39"/>
      <c r="F136" s="22"/>
      <c r="G136" s="41"/>
      <c r="H136" s="41"/>
      <c r="I136" s="41"/>
      <c r="J136" s="41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9" customFormat="1" x14ac:dyDescent="0.25">
      <c r="A137" s="18"/>
      <c r="B137" s="39"/>
      <c r="C137" s="39"/>
      <c r="D137" s="39"/>
      <c r="E137" s="39"/>
      <c r="F137" s="22"/>
      <c r="G137" s="41"/>
      <c r="H137" s="41"/>
      <c r="I137" s="41"/>
      <c r="J137" s="41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19" customFormat="1" x14ac:dyDescent="0.25">
      <c r="A138" s="18"/>
      <c r="B138" s="39"/>
      <c r="C138" s="39"/>
      <c r="D138" s="39"/>
      <c r="E138" s="39"/>
      <c r="F138" s="22"/>
      <c r="G138" s="41"/>
      <c r="H138" s="41"/>
      <c r="I138" s="41"/>
      <c r="J138" s="41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9" customFormat="1" x14ac:dyDescent="0.25">
      <c r="A139" s="18"/>
      <c r="B139" s="39"/>
      <c r="C139" s="39"/>
      <c r="D139" s="39"/>
      <c r="E139" s="39"/>
      <c r="F139" s="22"/>
      <c r="G139" s="41"/>
      <c r="H139" s="41"/>
      <c r="I139" s="41"/>
      <c r="J139" s="41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9" customFormat="1" x14ac:dyDescent="0.25">
      <c r="A140" s="18"/>
      <c r="B140" s="39"/>
      <c r="C140" s="39"/>
      <c r="D140" s="39"/>
      <c r="E140" s="39"/>
      <c r="F140" s="22"/>
      <c r="G140" s="41"/>
      <c r="H140" s="41"/>
      <c r="I140" s="41"/>
      <c r="J140" s="41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9" customFormat="1" x14ac:dyDescent="0.25">
      <c r="A141" s="18"/>
      <c r="B141" s="39"/>
      <c r="C141" s="39"/>
      <c r="D141" s="39"/>
      <c r="E141" s="39"/>
      <c r="F141" s="22"/>
      <c r="G141" s="41"/>
      <c r="H141" s="41"/>
      <c r="I141" s="41"/>
      <c r="J141" s="41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9" customFormat="1" x14ac:dyDescent="0.25">
      <c r="A142" s="18"/>
      <c r="B142" s="39"/>
      <c r="C142" s="39"/>
      <c r="D142" s="39"/>
      <c r="E142" s="39"/>
      <c r="F142" s="22"/>
      <c r="G142" s="41"/>
      <c r="H142" s="41"/>
      <c r="I142" s="41"/>
      <c r="J142" s="41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9" customFormat="1" x14ac:dyDescent="0.25">
      <c r="A143" s="18"/>
      <c r="B143" s="39"/>
      <c r="C143" s="39"/>
      <c r="D143" s="39"/>
      <c r="E143" s="39"/>
      <c r="F143" s="22"/>
      <c r="G143" s="41"/>
      <c r="H143" s="41"/>
      <c r="I143" s="41"/>
      <c r="J143" s="41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9" customFormat="1" x14ac:dyDescent="0.25">
      <c r="A144" s="18"/>
      <c r="B144" s="39"/>
      <c r="C144" s="39"/>
      <c r="D144" s="39"/>
      <c r="E144" s="39"/>
      <c r="F144" s="22"/>
      <c r="G144" s="41"/>
      <c r="H144" s="41"/>
      <c r="I144" s="41"/>
      <c r="J144" s="41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9" customFormat="1" x14ac:dyDescent="0.25">
      <c r="A145" s="18"/>
      <c r="B145" s="39"/>
      <c r="C145" s="39"/>
      <c r="D145" s="39"/>
      <c r="E145" s="39"/>
      <c r="F145" s="22"/>
      <c r="G145" s="41"/>
      <c r="H145" s="41"/>
      <c r="I145" s="41"/>
      <c r="J145" s="41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9" customFormat="1" x14ac:dyDescent="0.25">
      <c r="A146" s="18"/>
      <c r="B146" s="39"/>
      <c r="C146" s="39"/>
      <c r="D146" s="39"/>
      <c r="E146" s="39"/>
      <c r="F146" s="22"/>
      <c r="G146" s="41"/>
      <c r="H146" s="41"/>
      <c r="I146" s="41"/>
      <c r="J146" s="41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9" customFormat="1" x14ac:dyDescent="0.25">
      <c r="A147" s="18"/>
      <c r="B147" s="39"/>
      <c r="C147" s="39"/>
      <c r="D147" s="39"/>
      <c r="E147" s="39"/>
      <c r="F147" s="22"/>
      <c r="G147" s="41"/>
      <c r="H147" s="41"/>
      <c r="I147" s="41"/>
      <c r="J147" s="41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9" customFormat="1" x14ac:dyDescent="0.25">
      <c r="A148" s="18"/>
      <c r="B148" s="39"/>
      <c r="C148" s="39"/>
      <c r="D148" s="39"/>
      <c r="E148" s="39"/>
      <c r="F148" s="22"/>
      <c r="G148" s="41"/>
      <c r="H148" s="41"/>
      <c r="I148" s="41"/>
      <c r="J148" s="41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9" customFormat="1" x14ac:dyDescent="0.25">
      <c r="A149" s="18"/>
      <c r="B149" s="39"/>
      <c r="C149" s="39"/>
      <c r="D149" s="39"/>
      <c r="E149" s="39"/>
      <c r="F149" s="22"/>
      <c r="G149" s="41"/>
      <c r="H149" s="41"/>
      <c r="I149" s="41"/>
      <c r="J149" s="41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19" customFormat="1" x14ac:dyDescent="0.25">
      <c r="A150" s="18"/>
      <c r="B150" s="39"/>
      <c r="C150" s="39"/>
      <c r="D150" s="39"/>
      <c r="E150" s="39"/>
      <c r="F150" s="22"/>
      <c r="G150" s="41"/>
      <c r="H150" s="41"/>
      <c r="I150" s="41"/>
      <c r="J150" s="41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19" customFormat="1" x14ac:dyDescent="0.25">
      <c r="A151" s="18"/>
      <c r="B151" s="39"/>
      <c r="C151" s="39"/>
      <c r="D151" s="39"/>
      <c r="E151" s="39"/>
      <c r="F151" s="22"/>
      <c r="G151" s="41"/>
      <c r="H151" s="41"/>
      <c r="I151" s="41"/>
      <c r="J151" s="41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19" customFormat="1" x14ac:dyDescent="0.25">
      <c r="A152" s="18"/>
      <c r="B152" s="39"/>
      <c r="C152" s="39"/>
      <c r="D152" s="39"/>
      <c r="E152" s="39"/>
      <c r="F152" s="22"/>
      <c r="G152" s="41"/>
      <c r="H152" s="41"/>
      <c r="I152" s="41"/>
      <c r="J152" s="41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19" customFormat="1" x14ac:dyDescent="0.25">
      <c r="A153" s="18"/>
      <c r="B153" s="39"/>
      <c r="C153" s="39"/>
      <c r="D153" s="39"/>
      <c r="E153" s="39"/>
      <c r="F153" s="22"/>
      <c r="G153" s="41"/>
      <c r="H153" s="41"/>
      <c r="I153" s="41"/>
      <c r="J153" s="41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19" customFormat="1" x14ac:dyDescent="0.25">
      <c r="A154" s="18"/>
      <c r="B154" s="39"/>
      <c r="C154" s="39"/>
      <c r="D154" s="39"/>
      <c r="E154" s="39"/>
      <c r="F154" s="22"/>
      <c r="G154" s="41"/>
      <c r="H154" s="41"/>
      <c r="I154" s="41"/>
      <c r="J154" s="41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19" customFormat="1" x14ac:dyDescent="0.25">
      <c r="A155" s="18"/>
      <c r="B155" s="39"/>
      <c r="C155" s="39"/>
      <c r="D155" s="39"/>
      <c r="E155" s="39"/>
      <c r="F155" s="22"/>
      <c r="G155" s="41"/>
      <c r="H155" s="41"/>
      <c r="I155" s="41"/>
      <c r="J155" s="41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19" customFormat="1" x14ac:dyDescent="0.25">
      <c r="A156" s="18"/>
      <c r="B156" s="39"/>
      <c r="C156" s="39"/>
      <c r="D156" s="39"/>
      <c r="E156" s="39"/>
      <c r="F156" s="22"/>
      <c r="G156" s="41"/>
      <c r="H156" s="41"/>
      <c r="I156" s="41"/>
      <c r="J156" s="41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19" customFormat="1" x14ac:dyDescent="0.25">
      <c r="A157" s="18"/>
      <c r="B157" s="39"/>
      <c r="C157" s="39"/>
      <c r="D157" s="39"/>
      <c r="E157" s="39"/>
      <c r="F157" s="22"/>
      <c r="G157" s="41"/>
      <c r="H157" s="41"/>
      <c r="I157" s="41"/>
      <c r="J157" s="41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19" customFormat="1" x14ac:dyDescent="0.25">
      <c r="A158" s="18"/>
      <c r="B158" s="39"/>
      <c r="C158" s="39"/>
      <c r="D158" s="39"/>
      <c r="E158" s="39"/>
      <c r="F158" s="22"/>
      <c r="G158" s="41"/>
      <c r="H158" s="41"/>
      <c r="I158" s="41"/>
      <c r="J158" s="41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19" customFormat="1" x14ac:dyDescent="0.25">
      <c r="A159" s="18"/>
      <c r="B159" s="39"/>
      <c r="C159" s="39"/>
      <c r="D159" s="39"/>
      <c r="E159" s="39"/>
      <c r="F159" s="22"/>
      <c r="G159" s="41"/>
      <c r="H159" s="41"/>
      <c r="I159" s="41"/>
      <c r="J159" s="41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19" customFormat="1" x14ac:dyDescent="0.25">
      <c r="A160" s="18"/>
      <c r="B160" s="39"/>
      <c r="C160" s="39"/>
      <c r="D160" s="39"/>
      <c r="E160" s="39"/>
      <c r="F160" s="22"/>
      <c r="G160" s="41"/>
      <c r="H160" s="41"/>
      <c r="I160" s="41"/>
      <c r="J160" s="41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19" customForma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19" customForma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s="19" customForma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s="19" customForma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s="19" customForma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s="19" customForma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s="19" customForma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s="19" customForma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s="19" customForma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19" customForma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</sheetData>
  <mergeCells count="3">
    <mergeCell ref="H6:I6"/>
    <mergeCell ref="B8:E8"/>
    <mergeCell ref="G8:J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0"/>
  <sheetViews>
    <sheetView workbookViewId="0">
      <pane ySplit="10" topLeftCell="A77" activePane="bottomLeft" state="frozen"/>
      <selection pane="bottomLeft" activeCell="K79" sqref="K79"/>
    </sheetView>
  </sheetViews>
  <sheetFormatPr defaultColWidth="0" defaultRowHeight="0" customHeight="1" zeroHeight="1" x14ac:dyDescent="0.25"/>
  <cols>
    <col min="1" max="1" width="4" style="23" bestFit="1" customWidth="1"/>
    <col min="2" max="2" width="10.140625" style="23" bestFit="1" customWidth="1"/>
    <col min="3" max="5" width="12.140625" style="23" bestFit="1" customWidth="1"/>
    <col min="6" max="7" width="10.140625" style="23" bestFit="1" customWidth="1"/>
    <col min="8" max="10" width="12.140625" style="23" bestFit="1" customWidth="1"/>
    <col min="11" max="14" width="10.7109375" style="23" customWidth="1"/>
    <col min="15" max="15" width="19.7109375" style="23" customWidth="1"/>
    <col min="16" max="16" width="9.7109375" style="23" customWidth="1"/>
    <col min="17" max="19" width="9.7109375" style="23" hidden="1" customWidth="1"/>
    <col min="20" max="20" width="11.7109375" style="23" hidden="1" customWidth="1"/>
    <col min="21" max="21" width="9.7109375" style="23" hidden="1" customWidth="1"/>
    <col min="22" max="22" width="25.5703125" style="23" hidden="1" customWidth="1"/>
    <col min="23" max="23" width="3" style="19" hidden="1" customWidth="1"/>
    <col min="24" max="24" width="9.7109375" style="19" hidden="1" customWidth="1"/>
    <col min="25" max="16384" width="9.7109375" style="23" hidden="1"/>
  </cols>
  <sheetData>
    <row r="1" spans="1:24" s="19" customFormat="1" ht="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4" s="19" customFormat="1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4" s="19" customFormat="1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4" s="19" customFormat="1" ht="1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4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4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76">
        <f>'RFR term structures'!G6:H6</f>
        <v>0</v>
      </c>
      <c r="I6" s="7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4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4" s="19" customFormat="1" ht="15" x14ac:dyDescent="0.25">
      <c r="A8" s="18"/>
      <c r="B8" s="82" t="s">
        <v>25</v>
      </c>
      <c r="C8" s="83"/>
      <c r="D8" s="83"/>
      <c r="E8" s="84"/>
      <c r="F8" s="20"/>
      <c r="G8" s="85" t="s">
        <v>96</v>
      </c>
      <c r="H8" s="86"/>
      <c r="I8" s="86"/>
      <c r="J8" s="8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19" customFormat="1" ht="15" x14ac:dyDescent="0.25">
      <c r="A9" s="18"/>
      <c r="B9" s="38" t="s">
        <v>9</v>
      </c>
      <c r="C9" s="38" t="s">
        <v>24</v>
      </c>
      <c r="D9" s="38" t="s">
        <v>41</v>
      </c>
      <c r="E9" s="38"/>
      <c r="F9" s="21"/>
      <c r="G9" s="40" t="s">
        <v>9</v>
      </c>
      <c r="H9" s="40" t="s">
        <v>24</v>
      </c>
      <c r="I9" s="40" t="s">
        <v>41</v>
      </c>
      <c r="J9" s="40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19" customFormat="1" ht="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42"/>
      <c r="W10" s="18"/>
      <c r="X10" s="18"/>
    </row>
    <row r="11" spans="1:24" s="19" customFormat="1" ht="15" x14ac:dyDescent="0.25">
      <c r="A11" s="18">
        <v>1</v>
      </c>
      <c r="B11" s="54"/>
      <c r="C11" s="54"/>
      <c r="D11" s="54"/>
      <c r="E11" s="54"/>
      <c r="F11" s="22"/>
      <c r="G11" s="55">
        <f ca="1">'RFR term structures'!F11-'RFR term structures'!B11</f>
        <v>1.7000000000000001E-3</v>
      </c>
      <c r="H11" s="55">
        <f ca="1">'RFR term structures'!G11-'RFR term structures'!C11</f>
        <v>1.7000000000000001E-3</v>
      </c>
      <c r="I11" s="55" t="e">
        <f ca="1">'RFR term structures'!H11-'RFR term structures'!D11</f>
        <v>#VALUE!</v>
      </c>
      <c r="J11" s="55"/>
      <c r="K11" s="22"/>
      <c r="L11" s="18"/>
      <c r="M11" s="18"/>
      <c r="N11" s="18"/>
      <c r="O11" s="18"/>
      <c r="P11" s="18"/>
      <c r="Q11" s="18"/>
      <c r="R11" s="18"/>
      <c r="S11" s="18"/>
      <c r="T11" s="18"/>
      <c r="U11" s="51"/>
      <c r="V11" s="24" t="s">
        <v>95</v>
      </c>
      <c r="W11" s="25">
        <v>1</v>
      </c>
      <c r="X11" s="18"/>
    </row>
    <row r="12" spans="1:24" s="19" customFormat="1" ht="15" x14ac:dyDescent="0.25">
      <c r="A12" s="18">
        <v>2</v>
      </c>
      <c r="B12" s="54"/>
      <c r="C12" s="54"/>
      <c r="D12" s="54"/>
      <c r="E12" s="54"/>
      <c r="F12" s="22"/>
      <c r="G12" s="55">
        <f ca="1">'RFR term structures'!F12-'RFR term structures'!B12</f>
        <v>1.7000000000000001E-3</v>
      </c>
      <c r="H12" s="55">
        <f ca="1">'RFR term structures'!G12-'RFR term structures'!C12</f>
        <v>1.7000000000000001E-3</v>
      </c>
      <c r="I12" s="55" t="e">
        <f ca="1">'RFR term structures'!H12-'RFR term structures'!D12</f>
        <v>#VALUE!</v>
      </c>
      <c r="J12" s="55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1"/>
      <c r="V12" s="26" t="s">
        <v>94</v>
      </c>
      <c r="W12" s="27">
        <v>2</v>
      </c>
      <c r="X12" s="18"/>
    </row>
    <row r="13" spans="1:24" s="19" customFormat="1" ht="15" x14ac:dyDescent="0.25">
      <c r="A13" s="18">
        <v>3</v>
      </c>
      <c r="B13" s="54"/>
      <c r="C13" s="54"/>
      <c r="D13" s="54"/>
      <c r="E13" s="54"/>
      <c r="F13" s="22"/>
      <c r="G13" s="55">
        <f ca="1">'RFR term structures'!F13-'RFR term structures'!B13</f>
        <v>1.7000000000000001E-3</v>
      </c>
      <c r="H13" s="55">
        <f ca="1">'RFR term structures'!G13-'RFR term structures'!C13</f>
        <v>1.7000000000000001E-3</v>
      </c>
      <c r="I13" s="55" t="e">
        <f ca="1">'RFR term structures'!H13-'RFR term structures'!D13</f>
        <v>#VALUE!</v>
      </c>
      <c r="J13" s="55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1"/>
      <c r="V13" s="26" t="s">
        <v>93</v>
      </c>
      <c r="W13" s="27">
        <v>3</v>
      </c>
      <c r="X13" s="18"/>
    </row>
    <row r="14" spans="1:24" s="19" customFormat="1" ht="15" x14ac:dyDescent="0.25">
      <c r="A14" s="18">
        <v>4</v>
      </c>
      <c r="B14" s="54"/>
      <c r="C14" s="54"/>
      <c r="D14" s="54"/>
      <c r="E14" s="54"/>
      <c r="F14" s="22"/>
      <c r="G14" s="55">
        <f ca="1">'RFR term structures'!F14-'RFR term structures'!B14</f>
        <v>1.7000000000000001E-3</v>
      </c>
      <c r="H14" s="55">
        <f ca="1">'RFR term structures'!G14-'RFR term structures'!C14</f>
        <v>1.6999999999999967E-3</v>
      </c>
      <c r="I14" s="55" t="e">
        <f ca="1">'RFR term structures'!H14-'RFR term structures'!D14</f>
        <v>#VALUE!</v>
      </c>
      <c r="J14" s="55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51"/>
      <c r="V14" s="26" t="s">
        <v>92</v>
      </c>
      <c r="W14" s="27">
        <v>4</v>
      </c>
      <c r="X14" s="18"/>
    </row>
    <row r="15" spans="1:24" s="19" customFormat="1" ht="15" x14ac:dyDescent="0.25">
      <c r="A15" s="18">
        <v>5</v>
      </c>
      <c r="B15" s="54"/>
      <c r="C15" s="54"/>
      <c r="D15" s="54"/>
      <c r="E15" s="54"/>
      <c r="F15" s="22"/>
      <c r="G15" s="55">
        <f ca="1">'RFR term structures'!F15-'RFR term structures'!B15</f>
        <v>1.7000000000000001E-3</v>
      </c>
      <c r="H15" s="55">
        <f ca="1">'RFR term structures'!G15-'RFR term structures'!C15</f>
        <v>1.7000000000000001E-3</v>
      </c>
      <c r="I15" s="55" t="e">
        <f ca="1">'RFR term structures'!H15-'RFR term structures'!D15</f>
        <v>#VALUE!</v>
      </c>
      <c r="J15" s="5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51"/>
      <c r="V15" s="26" t="s">
        <v>91</v>
      </c>
      <c r="W15" s="27">
        <v>5</v>
      </c>
      <c r="X15" s="18"/>
    </row>
    <row r="16" spans="1:24" s="19" customFormat="1" ht="15" x14ac:dyDescent="0.25">
      <c r="A16" s="18">
        <v>6</v>
      </c>
      <c r="B16" s="54"/>
      <c r="C16" s="54"/>
      <c r="D16" s="54"/>
      <c r="E16" s="54"/>
      <c r="F16" s="22"/>
      <c r="G16" s="55">
        <f ca="1">'RFR term structures'!F16-'RFR term structures'!B16</f>
        <v>1.7000000000000001E-3</v>
      </c>
      <c r="H16" s="55">
        <f ca="1">'RFR term structures'!G16-'RFR term structures'!C16</f>
        <v>1.7000000000000001E-3</v>
      </c>
      <c r="I16" s="55" t="e">
        <f ca="1">'RFR term structures'!H16-'RFR term structures'!D16</f>
        <v>#VALUE!</v>
      </c>
      <c r="J16" s="5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51"/>
      <c r="V16" s="26" t="s">
        <v>90</v>
      </c>
      <c r="W16" s="27">
        <v>6</v>
      </c>
      <c r="X16" s="18"/>
    </row>
    <row r="17" spans="1:24" s="19" customFormat="1" ht="15" x14ac:dyDescent="0.25">
      <c r="A17" s="18">
        <v>7</v>
      </c>
      <c r="B17" s="54"/>
      <c r="C17" s="54"/>
      <c r="D17" s="54"/>
      <c r="E17" s="54"/>
      <c r="F17" s="22"/>
      <c r="G17" s="55">
        <f ca="1">'RFR term structures'!F17-'RFR term structures'!B17</f>
        <v>1.7000000000000001E-3</v>
      </c>
      <c r="H17" s="55">
        <f ca="1">'RFR term structures'!G17-'RFR term structures'!C17</f>
        <v>1.7000000000000001E-3</v>
      </c>
      <c r="I17" s="55" t="e">
        <f ca="1">'RFR term structures'!H17-'RFR term structures'!D17</f>
        <v>#VALUE!</v>
      </c>
      <c r="J17" s="55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51"/>
      <c r="V17" s="26" t="s">
        <v>5</v>
      </c>
      <c r="W17" s="27">
        <v>7</v>
      </c>
      <c r="X17" s="18"/>
    </row>
    <row r="18" spans="1:24" s="19" customFormat="1" ht="15" x14ac:dyDescent="0.25">
      <c r="A18" s="18">
        <v>8</v>
      </c>
      <c r="B18" s="54"/>
      <c r="C18" s="54"/>
      <c r="D18" s="54"/>
      <c r="E18" s="54"/>
      <c r="F18" s="22"/>
      <c r="G18" s="55">
        <f ca="1">'RFR term structures'!F18-'RFR term structures'!B18</f>
        <v>1.7000000000000001E-3</v>
      </c>
      <c r="H18" s="55">
        <f ca="1">'RFR term structures'!G18-'RFR term structures'!C18</f>
        <v>1.7000000000000001E-3</v>
      </c>
      <c r="I18" s="55" t="e">
        <f ca="1">'RFR term structures'!H18-'RFR term structures'!D18</f>
        <v>#VALUE!</v>
      </c>
      <c r="J18" s="55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51"/>
      <c r="V18" s="26" t="s">
        <v>89</v>
      </c>
      <c r="W18" s="27">
        <v>8</v>
      </c>
      <c r="X18" s="18"/>
    </row>
    <row r="19" spans="1:24" s="19" customFormat="1" ht="15" x14ac:dyDescent="0.25">
      <c r="A19" s="18">
        <v>9</v>
      </c>
      <c r="B19" s="54"/>
      <c r="C19" s="54"/>
      <c r="D19" s="54"/>
      <c r="E19" s="54"/>
      <c r="F19" s="22"/>
      <c r="G19" s="55">
        <f ca="1">'RFR term structures'!F19-'RFR term structures'!B19</f>
        <v>1.7000000000000001E-3</v>
      </c>
      <c r="H19" s="55">
        <f ca="1">'RFR term structures'!G19-'RFR term structures'!C19</f>
        <v>1.7000000000000001E-3</v>
      </c>
      <c r="I19" s="55" t="e">
        <f ca="1">'RFR term structures'!H19-'RFR term structures'!D19</f>
        <v>#VALUE!</v>
      </c>
      <c r="J19" s="55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51"/>
      <c r="V19" s="26" t="s">
        <v>88</v>
      </c>
      <c r="W19" s="27">
        <v>9</v>
      </c>
      <c r="X19" s="18"/>
    </row>
    <row r="20" spans="1:24" s="19" customFormat="1" ht="15" x14ac:dyDescent="0.25">
      <c r="A20" s="18">
        <v>10</v>
      </c>
      <c r="B20" s="54"/>
      <c r="C20" s="54"/>
      <c r="D20" s="54"/>
      <c r="E20" s="54"/>
      <c r="F20" s="22"/>
      <c r="G20" s="55">
        <f ca="1">'RFR term structures'!F20-'RFR term structures'!B20</f>
        <v>1.7000000000000001E-3</v>
      </c>
      <c r="H20" s="55">
        <f ca="1">'RFR term structures'!G20-'RFR term structures'!C20</f>
        <v>1.7000000000000001E-3</v>
      </c>
      <c r="I20" s="55" t="e">
        <f ca="1">'RFR term structures'!H20-'RFR term structures'!D20</f>
        <v>#VALUE!</v>
      </c>
      <c r="J20" s="55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51"/>
      <c r="V20" s="26" t="s">
        <v>87</v>
      </c>
      <c r="W20" s="27">
        <v>10</v>
      </c>
      <c r="X20" s="18"/>
    </row>
    <row r="21" spans="1:24" s="19" customFormat="1" ht="15" x14ac:dyDescent="0.25">
      <c r="A21" s="18">
        <v>11</v>
      </c>
      <c r="B21" s="54"/>
      <c r="C21" s="54"/>
      <c r="D21" s="54"/>
      <c r="E21" s="54"/>
      <c r="F21" s="22"/>
      <c r="G21" s="55">
        <f ca="1">'RFR term structures'!F21-'RFR term structures'!B21</f>
        <v>1.7000000000000001E-3</v>
      </c>
      <c r="H21" s="55">
        <f ca="1">'RFR term structures'!G21-'RFR term structures'!C21</f>
        <v>1.6800000000000009E-3</v>
      </c>
      <c r="I21" s="55" t="e">
        <f ca="1">'RFR term structures'!H21-'RFR term structures'!D21</f>
        <v>#VALUE!</v>
      </c>
      <c r="J21" s="55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51"/>
      <c r="V21" s="26" t="s">
        <v>86</v>
      </c>
      <c r="W21" s="27">
        <v>11</v>
      </c>
      <c r="X21" s="18"/>
    </row>
    <row r="22" spans="1:24" s="19" customFormat="1" ht="15" x14ac:dyDescent="0.25">
      <c r="A22" s="18">
        <v>12</v>
      </c>
      <c r="B22" s="54"/>
      <c r="C22" s="54"/>
      <c r="D22" s="54"/>
      <c r="E22" s="54"/>
      <c r="F22" s="22"/>
      <c r="G22" s="55">
        <f ca="1">'RFR term structures'!F22-'RFR term structures'!B22</f>
        <v>1.7000000000000001E-3</v>
      </c>
      <c r="H22" s="55">
        <f ca="1">'RFR term structures'!G22-'RFR term structures'!C22</f>
        <v>1.6500000000000022E-3</v>
      </c>
      <c r="I22" s="55" t="e">
        <f ca="1">'RFR term structures'!H22-'RFR term structures'!D22</f>
        <v>#VALUE!</v>
      </c>
      <c r="J22" s="55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51"/>
      <c r="V22" s="26" t="s">
        <v>85</v>
      </c>
      <c r="W22" s="27">
        <v>12</v>
      </c>
      <c r="X22" s="18"/>
    </row>
    <row r="23" spans="1:24" s="19" customFormat="1" ht="15" x14ac:dyDescent="0.25">
      <c r="A23" s="18">
        <v>13</v>
      </c>
      <c r="B23" s="54"/>
      <c r="C23" s="54"/>
      <c r="D23" s="54"/>
      <c r="E23" s="54"/>
      <c r="F23" s="22"/>
      <c r="G23" s="55">
        <f ca="1">'RFR term structures'!F23-'RFR term structures'!B23</f>
        <v>1.7000000000000001E-3</v>
      </c>
      <c r="H23" s="55">
        <f ca="1">'RFR term structures'!G23-'RFR term structures'!C23</f>
        <v>1.6100000000000003E-3</v>
      </c>
      <c r="I23" s="55" t="e">
        <f ca="1">'RFR term structures'!H23-'RFR term structures'!D23</f>
        <v>#VALUE!</v>
      </c>
      <c r="J23" s="55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51"/>
      <c r="V23" s="26" t="s">
        <v>84</v>
      </c>
      <c r="W23" s="27">
        <v>13</v>
      </c>
      <c r="X23" s="18"/>
    </row>
    <row r="24" spans="1:24" s="19" customFormat="1" ht="15" x14ac:dyDescent="0.25">
      <c r="A24" s="18">
        <v>14</v>
      </c>
      <c r="B24" s="54"/>
      <c r="C24" s="54"/>
      <c r="D24" s="54"/>
      <c r="E24" s="54"/>
      <c r="F24" s="22"/>
      <c r="G24" s="55">
        <f ca="1">'RFR term structures'!F24-'RFR term structures'!B24</f>
        <v>1.7000000000000001E-3</v>
      </c>
      <c r="H24" s="55">
        <f ca="1">'RFR term structures'!G24-'RFR term structures'!C24</f>
        <v>1.5699999999999985E-3</v>
      </c>
      <c r="I24" s="55" t="e">
        <f ca="1">'RFR term structures'!H24-'RFR term structures'!D24</f>
        <v>#VALUE!</v>
      </c>
      <c r="J24" s="55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51"/>
      <c r="V24" s="26" t="s">
        <v>6</v>
      </c>
      <c r="W24" s="27">
        <v>14</v>
      </c>
      <c r="X24" s="18"/>
    </row>
    <row r="25" spans="1:24" s="19" customFormat="1" ht="15" x14ac:dyDescent="0.25">
      <c r="A25" s="18">
        <v>15</v>
      </c>
      <c r="B25" s="54"/>
      <c r="C25" s="54"/>
      <c r="D25" s="54"/>
      <c r="E25" s="54"/>
      <c r="F25" s="22"/>
      <c r="G25" s="55">
        <f ca="1">'RFR term structures'!F25-'RFR term structures'!B25</f>
        <v>1.7000000000000001E-3</v>
      </c>
      <c r="H25" s="55">
        <f ca="1">'RFR term structures'!G25-'RFR term structures'!C25</f>
        <v>1.5100000000000009E-3</v>
      </c>
      <c r="I25" s="55" t="e">
        <f ca="1">'RFR term structures'!H25-'RFR term structures'!D25</f>
        <v>#VALUE!</v>
      </c>
      <c r="J25" s="55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51"/>
      <c r="V25" s="26" t="s">
        <v>83</v>
      </c>
      <c r="W25" s="27">
        <v>15</v>
      </c>
      <c r="X25" s="18"/>
    </row>
    <row r="26" spans="1:24" s="19" customFormat="1" ht="15" x14ac:dyDescent="0.25">
      <c r="A26" s="18">
        <v>16</v>
      </c>
      <c r="B26" s="54"/>
      <c r="C26" s="54"/>
      <c r="D26" s="54"/>
      <c r="E26" s="54"/>
      <c r="F26" s="22"/>
      <c r="G26" s="55">
        <f ca="1">'RFR term structures'!F26-'RFR term structures'!B26</f>
        <v>1.6900000000000005E-3</v>
      </c>
      <c r="H26" s="55">
        <f ca="1">'RFR term structures'!G26-'RFR term structures'!C26</f>
        <v>1.4599999999999995E-3</v>
      </c>
      <c r="I26" s="55" t="e">
        <f ca="1">'RFR term structures'!H26-'RFR term structures'!D26</f>
        <v>#VALUE!</v>
      </c>
      <c r="J26" s="55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51"/>
      <c r="V26" s="26" t="s">
        <v>82</v>
      </c>
      <c r="W26" s="27">
        <v>16</v>
      </c>
      <c r="X26" s="18"/>
    </row>
    <row r="27" spans="1:24" s="19" customFormat="1" ht="15" x14ac:dyDescent="0.25">
      <c r="A27" s="18">
        <v>17</v>
      </c>
      <c r="B27" s="54"/>
      <c r="C27" s="54"/>
      <c r="D27" s="54"/>
      <c r="E27" s="54"/>
      <c r="F27" s="22"/>
      <c r="G27" s="55">
        <f ca="1">'RFR term structures'!F27-'RFR term structures'!B27</f>
        <v>1.6700000000000013E-3</v>
      </c>
      <c r="H27" s="55">
        <f ca="1">'RFR term structures'!G27-'RFR term structures'!C27</f>
        <v>1.4200000000000011E-3</v>
      </c>
      <c r="I27" s="55" t="e">
        <f ca="1">'RFR term structures'!H27-'RFR term structures'!D27</f>
        <v>#VALUE!</v>
      </c>
      <c r="J27" s="55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51"/>
      <c r="V27" s="26" t="s">
        <v>81</v>
      </c>
      <c r="W27" s="27">
        <v>17</v>
      </c>
      <c r="X27" s="18"/>
    </row>
    <row r="28" spans="1:24" s="19" customFormat="1" ht="15" x14ac:dyDescent="0.25">
      <c r="A28" s="18">
        <v>18</v>
      </c>
      <c r="B28" s="54"/>
      <c r="C28" s="54"/>
      <c r="D28" s="54"/>
      <c r="E28" s="54"/>
      <c r="F28" s="22"/>
      <c r="G28" s="55">
        <f ca="1">'RFR term structures'!F28-'RFR term structures'!B28</f>
        <v>1.630000000000003E-3</v>
      </c>
      <c r="H28" s="55">
        <f ca="1">'RFR term structures'!G28-'RFR term structures'!C28</f>
        <v>1.3700000000000032E-3</v>
      </c>
      <c r="I28" s="55" t="e">
        <f ca="1">'RFR term structures'!H28-'RFR term structures'!D28</f>
        <v>#VALUE!</v>
      </c>
      <c r="J28" s="55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51"/>
      <c r="V28" s="26" t="s">
        <v>80</v>
      </c>
      <c r="W28" s="27">
        <v>18</v>
      </c>
      <c r="X28" s="18"/>
    </row>
    <row r="29" spans="1:24" s="19" customFormat="1" ht="15" x14ac:dyDescent="0.25">
      <c r="A29" s="18">
        <v>19</v>
      </c>
      <c r="B29" s="54"/>
      <c r="C29" s="54"/>
      <c r="D29" s="54"/>
      <c r="E29" s="54"/>
      <c r="F29" s="22"/>
      <c r="G29" s="55">
        <f ca="1">'RFR term structures'!F29-'RFR term structures'!B29</f>
        <v>1.5999999999999973E-3</v>
      </c>
      <c r="H29" s="55">
        <f ca="1">'RFR term structures'!G29-'RFR term structures'!C29</f>
        <v>1.3300000000000013E-3</v>
      </c>
      <c r="I29" s="55" t="e">
        <f ca="1">'RFR term structures'!H29-'RFR term structures'!D29</f>
        <v>#VALUE!</v>
      </c>
      <c r="J29" s="55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51"/>
      <c r="V29" s="26" t="s">
        <v>79</v>
      </c>
      <c r="W29" s="27">
        <v>19</v>
      </c>
      <c r="X29" s="18"/>
    </row>
    <row r="30" spans="1:24" s="19" customFormat="1" ht="15" x14ac:dyDescent="0.25">
      <c r="A30" s="18">
        <v>20</v>
      </c>
      <c r="B30" s="54"/>
      <c r="C30" s="54"/>
      <c r="D30" s="54"/>
      <c r="E30" s="54"/>
      <c r="F30" s="22"/>
      <c r="G30" s="55">
        <f ca="1">'RFR term structures'!F30-'RFR term structures'!B30</f>
        <v>1.5599999999999989E-3</v>
      </c>
      <c r="H30" s="55">
        <f ca="1">'RFR term structures'!G30-'RFR term structures'!C30</f>
        <v>1.2799999999999999E-3</v>
      </c>
      <c r="I30" s="55" t="e">
        <f ca="1">'RFR term structures'!H30-'RFR term structures'!D30</f>
        <v>#VALUE!</v>
      </c>
      <c r="J30" s="55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51"/>
      <c r="V30" s="26" t="s">
        <v>78</v>
      </c>
      <c r="W30" s="27">
        <v>20</v>
      </c>
      <c r="X30" s="18"/>
    </row>
    <row r="31" spans="1:24" s="19" customFormat="1" ht="15" x14ac:dyDescent="0.25">
      <c r="A31" s="18">
        <v>21</v>
      </c>
      <c r="B31" s="54"/>
      <c r="C31" s="54"/>
      <c r="D31" s="54"/>
      <c r="E31" s="54"/>
      <c r="F31" s="22"/>
      <c r="G31" s="55">
        <f ca="1">'RFR term structures'!F31-'RFR term structures'!B31</f>
        <v>1.5200000000000005E-3</v>
      </c>
      <c r="H31" s="55">
        <f ca="1">'RFR term structures'!G31-'RFR term structures'!C31</f>
        <v>1.239999999999998E-3</v>
      </c>
      <c r="I31" s="55" t="e">
        <f ca="1">'RFR term structures'!H31-'RFR term structures'!D31</f>
        <v>#VALUE!</v>
      </c>
      <c r="J31" s="55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51"/>
      <c r="V31" s="26" t="s">
        <v>77</v>
      </c>
      <c r="W31" s="27">
        <v>21</v>
      </c>
      <c r="X31" s="18"/>
    </row>
    <row r="32" spans="1:24" s="19" customFormat="1" ht="15" x14ac:dyDescent="0.25">
      <c r="A32" s="18">
        <v>22</v>
      </c>
      <c r="B32" s="54"/>
      <c r="C32" s="54"/>
      <c r="D32" s="54"/>
      <c r="E32" s="54"/>
      <c r="F32" s="22"/>
      <c r="G32" s="55">
        <f ca="1">'RFR term structures'!F32-'RFR term structures'!B32</f>
        <v>1.4699999999999991E-3</v>
      </c>
      <c r="H32" s="55">
        <f ca="1">'RFR term structures'!G32-'RFR term structures'!C32</f>
        <v>1.1999999999999997E-3</v>
      </c>
      <c r="I32" s="55" t="e">
        <f ca="1">'RFR term structures'!H32-'RFR term structures'!D32</f>
        <v>#VALUE!</v>
      </c>
      <c r="J32" s="55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51"/>
      <c r="V32" s="26" t="s">
        <v>76</v>
      </c>
      <c r="W32" s="27">
        <v>22</v>
      </c>
      <c r="X32" s="18"/>
    </row>
    <row r="33" spans="1:24" s="19" customFormat="1" ht="15" x14ac:dyDescent="0.25">
      <c r="A33" s="18">
        <v>23</v>
      </c>
      <c r="B33" s="54"/>
      <c r="C33" s="54"/>
      <c r="D33" s="54"/>
      <c r="E33" s="54"/>
      <c r="F33" s="22"/>
      <c r="G33" s="55">
        <f ca="1">'RFR term structures'!F33-'RFR term structures'!B33</f>
        <v>1.4300000000000007E-3</v>
      </c>
      <c r="H33" s="55">
        <f ca="1">'RFR term structures'!G33-'RFR term structures'!C33</f>
        <v>1.1500000000000017E-3</v>
      </c>
      <c r="I33" s="55" t="e">
        <f ca="1">'RFR term structures'!H33-'RFR term structures'!D33</f>
        <v>#VALUE!</v>
      </c>
      <c r="J33" s="55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51"/>
      <c r="V33" s="26" t="s">
        <v>75</v>
      </c>
      <c r="W33" s="27">
        <v>23</v>
      </c>
      <c r="X33" s="18"/>
    </row>
    <row r="34" spans="1:24" s="19" customFormat="1" ht="15" x14ac:dyDescent="0.25">
      <c r="A34" s="18">
        <v>24</v>
      </c>
      <c r="B34" s="54"/>
      <c r="C34" s="54"/>
      <c r="D34" s="54"/>
      <c r="E34" s="54"/>
      <c r="F34" s="22"/>
      <c r="G34" s="55">
        <f ca="1">'RFR term structures'!F34-'RFR term structures'!B34</f>
        <v>1.3999999999999985E-3</v>
      </c>
      <c r="H34" s="55">
        <f ca="1">'RFR term structures'!G34-'RFR term structures'!C34</f>
        <v>1.1199999999999995E-3</v>
      </c>
      <c r="I34" s="55" t="e">
        <f ca="1">'RFR term structures'!H34-'RFR term structures'!D34</f>
        <v>#VALUE!</v>
      </c>
      <c r="J34" s="55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51"/>
      <c r="V34" s="26" t="s">
        <v>74</v>
      </c>
      <c r="W34" s="27">
        <v>24</v>
      </c>
      <c r="X34" s="18"/>
    </row>
    <row r="35" spans="1:24" s="19" customFormat="1" ht="15" x14ac:dyDescent="0.25">
      <c r="A35" s="18">
        <v>25</v>
      </c>
      <c r="B35" s="54"/>
      <c r="C35" s="54"/>
      <c r="D35" s="54"/>
      <c r="E35" s="54"/>
      <c r="F35" s="22"/>
      <c r="G35" s="55">
        <f ca="1">'RFR term structures'!F35-'RFR term structures'!B35</f>
        <v>1.3500000000000005E-3</v>
      </c>
      <c r="H35" s="55">
        <f ca="1">'RFR term structures'!G35-'RFR term structures'!C35</f>
        <v>1.0799999999999976E-3</v>
      </c>
      <c r="I35" s="55" t="e">
        <f ca="1">'RFR term structures'!H35-'RFR term structures'!D35</f>
        <v>#VALUE!</v>
      </c>
      <c r="J35" s="55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51"/>
      <c r="V35" s="26" t="s">
        <v>0</v>
      </c>
      <c r="W35" s="27">
        <v>25</v>
      </c>
      <c r="X35" s="18"/>
    </row>
    <row r="36" spans="1:24" s="19" customFormat="1" ht="15" x14ac:dyDescent="0.25">
      <c r="A36" s="18">
        <v>26</v>
      </c>
      <c r="B36" s="54"/>
      <c r="C36" s="54"/>
      <c r="D36" s="54"/>
      <c r="E36" s="54"/>
      <c r="F36" s="22"/>
      <c r="G36" s="55">
        <f ca="1">'RFR term structures'!F36-'RFR term structures'!B36</f>
        <v>1.3199999999999983E-3</v>
      </c>
      <c r="H36" s="55">
        <f ca="1">'RFR term structures'!G36-'RFR term structures'!C36</f>
        <v>1.0399999999999993E-3</v>
      </c>
      <c r="I36" s="55" t="e">
        <f ca="1">'RFR term structures'!H36-'RFR term structures'!D36</f>
        <v>#VALUE!</v>
      </c>
      <c r="J36" s="55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51"/>
      <c r="V36" s="26" t="s">
        <v>73</v>
      </c>
      <c r="W36" s="27">
        <v>26</v>
      </c>
      <c r="X36" s="18"/>
    </row>
    <row r="37" spans="1:24" s="19" customFormat="1" ht="15" x14ac:dyDescent="0.25">
      <c r="A37" s="18">
        <v>27</v>
      </c>
      <c r="B37" s="54"/>
      <c r="C37" s="54"/>
      <c r="D37" s="54"/>
      <c r="E37" s="54"/>
      <c r="F37" s="22"/>
      <c r="G37" s="55">
        <f ca="1">'RFR term structures'!F37-'RFR term structures'!B37</f>
        <v>1.2799999999999999E-3</v>
      </c>
      <c r="H37" s="55">
        <f ca="1">'RFR term structures'!G37-'RFR term structures'!C37</f>
        <v>1.0100000000000005E-3</v>
      </c>
      <c r="I37" s="55" t="e">
        <f ca="1">'RFR term structures'!H37-'RFR term structures'!D37</f>
        <v>#VALUE!</v>
      </c>
      <c r="J37" s="55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51"/>
      <c r="V37" s="26" t="s">
        <v>7</v>
      </c>
      <c r="W37" s="27">
        <v>27</v>
      </c>
      <c r="X37" s="18"/>
    </row>
    <row r="38" spans="1:24" s="19" customFormat="1" ht="15" x14ac:dyDescent="0.25">
      <c r="A38" s="18">
        <v>28</v>
      </c>
      <c r="B38" s="54"/>
      <c r="C38" s="54"/>
      <c r="D38" s="54"/>
      <c r="E38" s="54"/>
      <c r="F38" s="22"/>
      <c r="G38" s="55">
        <f ca="1">'RFR term structures'!F38-'RFR term structures'!B38</f>
        <v>1.2400000000000015E-3</v>
      </c>
      <c r="H38" s="55">
        <f ca="1">'RFR term structures'!G38-'RFR term structures'!C38</f>
        <v>9.8999999999999783E-4</v>
      </c>
      <c r="I38" s="55" t="e">
        <f ca="1">'RFR term structures'!H38-'RFR term structures'!D38</f>
        <v>#VALUE!</v>
      </c>
      <c r="J38" s="55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51"/>
      <c r="V38" s="26" t="s">
        <v>72</v>
      </c>
      <c r="W38" s="27">
        <v>28</v>
      </c>
      <c r="X38" s="18"/>
    </row>
    <row r="39" spans="1:24" s="19" customFormat="1" ht="15" x14ac:dyDescent="0.25">
      <c r="A39" s="18">
        <v>29</v>
      </c>
      <c r="B39" s="54"/>
      <c r="C39" s="54"/>
      <c r="D39" s="54"/>
      <c r="E39" s="54"/>
      <c r="F39" s="22"/>
      <c r="G39" s="55">
        <f ca="1">'RFR term structures'!F39-'RFR term structures'!B39</f>
        <v>1.1999999999999997E-3</v>
      </c>
      <c r="H39" s="55">
        <f ca="1">'RFR term structures'!G39-'RFR term structures'!C39</f>
        <v>9.4999999999999946E-4</v>
      </c>
      <c r="I39" s="55" t="e">
        <f ca="1">'RFR term structures'!H39-'RFR term structures'!D39</f>
        <v>#VALUE!</v>
      </c>
      <c r="J39" s="55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51"/>
      <c r="V39" s="26" t="s">
        <v>71</v>
      </c>
      <c r="W39" s="27">
        <v>29</v>
      </c>
      <c r="X39" s="18"/>
    </row>
    <row r="40" spans="1:24" s="19" customFormat="1" ht="15" x14ac:dyDescent="0.25">
      <c r="A40" s="18">
        <v>30</v>
      </c>
      <c r="B40" s="54"/>
      <c r="C40" s="54"/>
      <c r="D40" s="54"/>
      <c r="E40" s="54"/>
      <c r="F40" s="22"/>
      <c r="G40" s="55">
        <f ca="1">'RFR term structures'!F40-'RFR term structures'!B40</f>
        <v>1.1699999999999974E-3</v>
      </c>
      <c r="H40" s="55">
        <f ca="1">'RFR term structures'!G40-'RFR term structures'!C40</f>
        <v>9.2000000000000068E-4</v>
      </c>
      <c r="I40" s="55" t="e">
        <f ca="1">'RFR term structures'!H40-'RFR term structures'!D40</f>
        <v>#VALUE!</v>
      </c>
      <c r="J40" s="55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51"/>
      <c r="V40" s="26" t="s">
        <v>70</v>
      </c>
      <c r="W40" s="27">
        <v>30</v>
      </c>
      <c r="X40" s="18"/>
    </row>
    <row r="41" spans="1:24" s="19" customFormat="1" ht="15" x14ac:dyDescent="0.25">
      <c r="A41" s="18">
        <v>31</v>
      </c>
      <c r="B41" s="54"/>
      <c r="C41" s="54"/>
      <c r="D41" s="54"/>
      <c r="E41" s="54"/>
      <c r="F41" s="22"/>
      <c r="G41" s="55">
        <f ca="1">'RFR term structures'!F41-'RFR term structures'!B41</f>
        <v>1.1400000000000021E-3</v>
      </c>
      <c r="H41" s="55">
        <f ca="1">'RFR term structures'!G41-'RFR term structures'!C41</f>
        <v>9.0000000000000149E-4</v>
      </c>
      <c r="I41" s="55" t="e">
        <f ca="1">'RFR term structures'!H41-'RFR term structures'!D41</f>
        <v>#VALUE!</v>
      </c>
      <c r="J41" s="55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51"/>
      <c r="V41" s="26" t="s">
        <v>69</v>
      </c>
      <c r="W41" s="27">
        <v>31</v>
      </c>
      <c r="X41" s="18"/>
    </row>
    <row r="42" spans="1:24" s="19" customFormat="1" ht="15" x14ac:dyDescent="0.25">
      <c r="A42" s="18">
        <v>32</v>
      </c>
      <c r="B42" s="54"/>
      <c r="C42" s="54"/>
      <c r="D42" s="54"/>
      <c r="E42" s="54"/>
      <c r="F42" s="22"/>
      <c r="G42" s="55">
        <f ca="1">'RFR term structures'!F42-'RFR term structures'!B42</f>
        <v>1.1099999999999999E-3</v>
      </c>
      <c r="H42" s="55">
        <f ca="1">'RFR term structures'!G42-'RFR term structures'!C42</f>
        <v>8.8000000000000231E-4</v>
      </c>
      <c r="I42" s="55" t="e">
        <f ca="1">'RFR term structures'!H42-'RFR term structures'!D42</f>
        <v>#VALUE!</v>
      </c>
      <c r="J42" s="55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51"/>
      <c r="V42" s="26" t="s">
        <v>68</v>
      </c>
      <c r="W42" s="27">
        <v>32</v>
      </c>
      <c r="X42" s="18"/>
    </row>
    <row r="43" spans="1:24" s="19" customFormat="1" ht="15" x14ac:dyDescent="0.25">
      <c r="A43" s="18">
        <v>33</v>
      </c>
      <c r="B43" s="54"/>
      <c r="C43" s="54"/>
      <c r="D43" s="54"/>
      <c r="E43" s="54"/>
      <c r="F43" s="22"/>
      <c r="G43" s="55">
        <f ca="1">'RFR term structures'!F43-'RFR term structures'!B43</f>
        <v>1.0800000000000011E-3</v>
      </c>
      <c r="H43" s="55">
        <f ca="1">'RFR term structures'!G43-'RFR term structures'!C43</f>
        <v>8.5000000000000006E-4</v>
      </c>
      <c r="I43" s="55" t="e">
        <f ca="1">'RFR term structures'!H43-'RFR term structures'!D43</f>
        <v>#VALUE!</v>
      </c>
      <c r="J43" s="55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51"/>
      <c r="V43" s="26" t="s">
        <v>8</v>
      </c>
      <c r="W43" s="27">
        <v>33</v>
      </c>
      <c r="X43" s="18"/>
    </row>
    <row r="44" spans="1:24" s="19" customFormat="1" ht="15" x14ac:dyDescent="0.25">
      <c r="A44" s="18">
        <v>34</v>
      </c>
      <c r="B44" s="54"/>
      <c r="C44" s="54"/>
      <c r="D44" s="54"/>
      <c r="E44" s="54"/>
      <c r="F44" s="22"/>
      <c r="G44" s="55">
        <f ca="1">'RFR term structures'!F44-'RFR term structures'!B44</f>
        <v>1.0500000000000023E-3</v>
      </c>
      <c r="H44" s="55">
        <f ca="1">'RFR term structures'!G44-'RFR term structures'!C44</f>
        <v>8.3000000000000088E-4</v>
      </c>
      <c r="I44" s="55" t="e">
        <f ca="1">'RFR term structures'!H44-'RFR term structures'!D44</f>
        <v>#VALUE!</v>
      </c>
      <c r="J44" s="55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51"/>
      <c r="V44" s="26" t="s">
        <v>67</v>
      </c>
      <c r="W44" s="27">
        <v>34</v>
      </c>
      <c r="X44" s="18"/>
    </row>
    <row r="45" spans="1:24" s="19" customFormat="1" ht="15" x14ac:dyDescent="0.25">
      <c r="A45" s="18">
        <v>35</v>
      </c>
      <c r="B45" s="54"/>
      <c r="C45" s="54"/>
      <c r="D45" s="54"/>
      <c r="E45" s="54"/>
      <c r="F45" s="22"/>
      <c r="G45" s="55">
        <f ca="1">'RFR term structures'!F45-'RFR term structures'!B45</f>
        <v>1.0199999999999966E-3</v>
      </c>
      <c r="H45" s="55">
        <f ca="1">'RFR term structures'!G45-'RFR term structures'!C45</f>
        <v>8.1000000000000169E-4</v>
      </c>
      <c r="I45" s="55" t="e">
        <f ca="1">'RFR term structures'!H45-'RFR term structures'!D45</f>
        <v>#VALUE!</v>
      </c>
      <c r="J45" s="55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51"/>
      <c r="V45" s="26" t="s">
        <v>66</v>
      </c>
      <c r="W45" s="27">
        <v>35</v>
      </c>
      <c r="X45" s="18"/>
    </row>
    <row r="46" spans="1:24" s="19" customFormat="1" ht="15" x14ac:dyDescent="0.25">
      <c r="A46" s="18">
        <v>36</v>
      </c>
      <c r="B46" s="54"/>
      <c r="C46" s="54"/>
      <c r="D46" s="54"/>
      <c r="E46" s="54"/>
      <c r="F46" s="22"/>
      <c r="G46" s="55">
        <f ca="1">'RFR term structures'!F46-'RFR term structures'!B46</f>
        <v>1.0000000000000009E-3</v>
      </c>
      <c r="H46" s="55">
        <f ca="1">'RFR term structures'!G46-'RFR term structures'!C46</f>
        <v>7.8999999999999904E-4</v>
      </c>
      <c r="I46" s="55" t="e">
        <f ca="1">'RFR term structures'!H46-'RFR term structures'!D46</f>
        <v>#VALUE!</v>
      </c>
      <c r="J46" s="55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51"/>
      <c r="V46" s="26" t="s">
        <v>65</v>
      </c>
      <c r="W46" s="27">
        <v>36</v>
      </c>
      <c r="X46" s="18"/>
    </row>
    <row r="47" spans="1:24" s="19" customFormat="1" ht="15" x14ac:dyDescent="0.25">
      <c r="A47" s="18">
        <v>37</v>
      </c>
      <c r="B47" s="54"/>
      <c r="C47" s="54"/>
      <c r="D47" s="54"/>
      <c r="E47" s="54"/>
      <c r="F47" s="22"/>
      <c r="G47" s="55">
        <f ca="1">'RFR term structures'!F47-'RFR term structures'!B47</f>
        <v>9.800000000000017E-4</v>
      </c>
      <c r="H47" s="55">
        <f ca="1">'RFR term structures'!G47-'RFR term structures'!C47</f>
        <v>7.6000000000000026E-4</v>
      </c>
      <c r="I47" s="55" t="e">
        <f ca="1">'RFR term structures'!H47-'RFR term structures'!D47</f>
        <v>#VALUE!</v>
      </c>
      <c r="J47" s="55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51"/>
      <c r="V47" s="26" t="s">
        <v>64</v>
      </c>
      <c r="W47" s="27">
        <v>37</v>
      </c>
      <c r="X47" s="18"/>
    </row>
    <row r="48" spans="1:24" s="19" customFormat="1" ht="15" x14ac:dyDescent="0.25">
      <c r="A48" s="18">
        <v>38</v>
      </c>
      <c r="B48" s="54"/>
      <c r="C48" s="54"/>
      <c r="D48" s="54"/>
      <c r="E48" s="54"/>
      <c r="F48" s="22"/>
      <c r="G48" s="55">
        <f ca="1">'RFR term structures'!F48-'RFR term structures'!B48</f>
        <v>9.4999999999999946E-4</v>
      </c>
      <c r="H48" s="55">
        <f ca="1">'RFR term structures'!G48-'RFR term structures'!C48</f>
        <v>7.5000000000000067E-4</v>
      </c>
      <c r="I48" s="55" t="e">
        <f ca="1">'RFR term structures'!H48-'RFR term structures'!D48</f>
        <v>#VALUE!</v>
      </c>
      <c r="J48" s="55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51"/>
      <c r="V48" s="26" t="s">
        <v>63</v>
      </c>
      <c r="W48" s="27">
        <v>38</v>
      </c>
      <c r="X48" s="18"/>
    </row>
    <row r="49" spans="1:24" s="19" customFormat="1" ht="15" x14ac:dyDescent="0.25">
      <c r="A49" s="18">
        <v>39</v>
      </c>
      <c r="B49" s="54"/>
      <c r="C49" s="54"/>
      <c r="D49" s="54"/>
      <c r="E49" s="54"/>
      <c r="F49" s="22"/>
      <c r="G49" s="55">
        <f ca="1">'RFR term structures'!F49-'RFR term structures'!B49</f>
        <v>9.3000000000000027E-4</v>
      </c>
      <c r="H49" s="55">
        <f ca="1">'RFR term structures'!G49-'RFR term structures'!C49</f>
        <v>7.3000000000000148E-4</v>
      </c>
      <c r="I49" s="55" t="e">
        <f ca="1">'RFR term structures'!H49-'RFR term structures'!D49</f>
        <v>#VALUE!</v>
      </c>
      <c r="J49" s="55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51"/>
      <c r="V49" s="26" t="s">
        <v>62</v>
      </c>
      <c r="W49" s="27">
        <v>39</v>
      </c>
      <c r="X49" s="18"/>
    </row>
    <row r="50" spans="1:24" s="19" customFormat="1" ht="15" x14ac:dyDescent="0.25">
      <c r="A50" s="18">
        <v>40</v>
      </c>
      <c r="B50" s="54"/>
      <c r="C50" s="54"/>
      <c r="D50" s="54"/>
      <c r="E50" s="54"/>
      <c r="F50" s="22"/>
      <c r="G50" s="55">
        <f ca="1">'RFR term structures'!F50-'RFR term structures'!B50</f>
        <v>9.1000000000000109E-4</v>
      </c>
      <c r="H50" s="55">
        <f ca="1">'RFR term structures'!G50-'RFR term structures'!C50</f>
        <v>7.0999999999999883E-4</v>
      </c>
      <c r="I50" s="55" t="e">
        <f ca="1">'RFR term structures'!H50-'RFR term structures'!D50</f>
        <v>#VALUE!</v>
      </c>
      <c r="J50" s="55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51"/>
      <c r="V50" s="26" t="s">
        <v>61</v>
      </c>
      <c r="W50" s="27">
        <v>40</v>
      </c>
      <c r="X50" s="18"/>
    </row>
    <row r="51" spans="1:24" s="19" customFormat="1" ht="15" x14ac:dyDescent="0.25">
      <c r="A51" s="18">
        <v>41</v>
      </c>
      <c r="B51" s="54"/>
      <c r="C51" s="54"/>
      <c r="D51" s="54"/>
      <c r="E51" s="54"/>
      <c r="F51" s="22"/>
      <c r="G51" s="55">
        <f ca="1">'RFR term structures'!F51-'RFR term structures'!B51</f>
        <v>8.8999999999999843E-4</v>
      </c>
      <c r="H51" s="55">
        <f ca="1">'RFR term structures'!G51-'RFR term structures'!C51</f>
        <v>6.8999999999999964E-4</v>
      </c>
      <c r="I51" s="55" t="e">
        <f ca="1">'RFR term structures'!H51-'RFR term structures'!D51</f>
        <v>#VALUE!</v>
      </c>
      <c r="J51" s="55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51"/>
      <c r="V51" s="26" t="s">
        <v>60</v>
      </c>
      <c r="W51" s="27">
        <v>41</v>
      </c>
      <c r="X51" s="18"/>
    </row>
    <row r="52" spans="1:24" s="19" customFormat="1" ht="15" x14ac:dyDescent="0.25">
      <c r="A52" s="18">
        <v>42</v>
      </c>
      <c r="B52" s="54"/>
      <c r="C52" s="54"/>
      <c r="D52" s="54"/>
      <c r="E52" s="54"/>
      <c r="F52" s="22"/>
      <c r="G52" s="55">
        <f ca="1">'RFR term structures'!F52-'RFR term structures'!B52</f>
        <v>8.5999999999999965E-4</v>
      </c>
      <c r="H52" s="55">
        <f ca="1">'RFR term structures'!G52-'RFR term structures'!C52</f>
        <v>6.8000000000000005E-4</v>
      </c>
      <c r="I52" s="55" t="e">
        <f ca="1">'RFR term structures'!H52-'RFR term structures'!D52</f>
        <v>#VALUE!</v>
      </c>
      <c r="J52" s="55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51"/>
      <c r="V52" s="26" t="s">
        <v>59</v>
      </c>
      <c r="W52" s="27">
        <v>42</v>
      </c>
      <c r="X52" s="18"/>
    </row>
    <row r="53" spans="1:24" s="19" customFormat="1" ht="15" x14ac:dyDescent="0.25">
      <c r="A53" s="18">
        <v>43</v>
      </c>
      <c r="B53" s="54"/>
      <c r="C53" s="54"/>
      <c r="D53" s="54"/>
      <c r="E53" s="54"/>
      <c r="F53" s="22"/>
      <c r="G53" s="55">
        <f ca="1">'RFR term structures'!F53-'RFR term structures'!B53</f>
        <v>8.39999999999997E-4</v>
      </c>
      <c r="H53" s="55">
        <f ca="1">'RFR term structures'!G53-'RFR term structures'!C53</f>
        <v>6.5999999999999739E-4</v>
      </c>
      <c r="I53" s="55" t="e">
        <f ca="1">'RFR term structures'!H53-'RFR term structures'!D53</f>
        <v>#VALUE!</v>
      </c>
      <c r="J53" s="55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51"/>
      <c r="V53" s="26" t="s">
        <v>58</v>
      </c>
      <c r="W53" s="27">
        <v>43</v>
      </c>
      <c r="X53" s="18"/>
    </row>
    <row r="54" spans="1:24" s="19" customFormat="1" ht="15" x14ac:dyDescent="0.25">
      <c r="A54" s="18">
        <v>44</v>
      </c>
      <c r="B54" s="54"/>
      <c r="C54" s="54"/>
      <c r="D54" s="54"/>
      <c r="E54" s="54"/>
      <c r="F54" s="22"/>
      <c r="G54" s="55">
        <f ca="1">'RFR term structures'!F54-'RFR term structures'!B54</f>
        <v>8.3000000000000088E-4</v>
      </c>
      <c r="H54" s="55">
        <f ca="1">'RFR term structures'!G54-'RFR term structures'!C54</f>
        <v>6.5000000000000474E-4</v>
      </c>
      <c r="I54" s="55" t="e">
        <f ca="1">'RFR term structures'!H54-'RFR term structures'!D54</f>
        <v>#VALUE!</v>
      </c>
      <c r="J54" s="55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51"/>
      <c r="V54" s="26" t="s">
        <v>57</v>
      </c>
      <c r="W54" s="27">
        <v>44</v>
      </c>
      <c r="X54" s="18"/>
    </row>
    <row r="55" spans="1:24" s="19" customFormat="1" ht="15" x14ac:dyDescent="0.25">
      <c r="A55" s="18">
        <v>45</v>
      </c>
      <c r="B55" s="54"/>
      <c r="C55" s="54"/>
      <c r="D55" s="54"/>
      <c r="E55" s="54"/>
      <c r="F55" s="22"/>
      <c r="G55" s="55">
        <f ca="1">'RFR term structures'!F55-'RFR term structures'!B55</f>
        <v>8.1000000000000169E-4</v>
      </c>
      <c r="H55" s="55">
        <f ca="1">'RFR term structures'!G55-'RFR term structures'!C55</f>
        <v>6.3000000000000209E-4</v>
      </c>
      <c r="I55" s="55" t="e">
        <f ca="1">'RFR term structures'!H55-'RFR term structures'!D55</f>
        <v>#VALUE!</v>
      </c>
      <c r="J55" s="55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51"/>
      <c r="V55" s="26" t="s">
        <v>56</v>
      </c>
      <c r="W55" s="27">
        <v>45</v>
      </c>
      <c r="X55" s="18"/>
    </row>
    <row r="56" spans="1:24" s="19" customFormat="1" ht="15" x14ac:dyDescent="0.25">
      <c r="A56" s="18">
        <v>46</v>
      </c>
      <c r="B56" s="54"/>
      <c r="C56" s="54"/>
      <c r="D56" s="54"/>
      <c r="E56" s="54"/>
      <c r="F56" s="22"/>
      <c r="G56" s="55">
        <f ca="1">'RFR term structures'!F56-'RFR term structures'!B56</f>
        <v>7.8999999999999904E-4</v>
      </c>
      <c r="H56" s="55">
        <f ca="1">'RFR term structures'!G56-'RFR term structures'!C56</f>
        <v>6.2000000000000249E-4</v>
      </c>
      <c r="I56" s="55" t="e">
        <f ca="1">'RFR term structures'!H56-'RFR term structures'!D56</f>
        <v>#VALUE!</v>
      </c>
      <c r="J56" s="55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51"/>
      <c r="V56" s="26" t="s">
        <v>55</v>
      </c>
      <c r="W56" s="27">
        <v>46</v>
      </c>
      <c r="X56" s="18"/>
    </row>
    <row r="57" spans="1:24" s="19" customFormat="1" ht="15" x14ac:dyDescent="0.25">
      <c r="A57" s="18">
        <v>47</v>
      </c>
      <c r="B57" s="54"/>
      <c r="C57" s="54"/>
      <c r="D57" s="54"/>
      <c r="E57" s="54"/>
      <c r="F57" s="22"/>
      <c r="G57" s="55">
        <f ca="1">'RFR term structures'!F57-'RFR term structures'!B57</f>
        <v>7.6999999999999985E-4</v>
      </c>
      <c r="H57" s="55">
        <f ca="1">'RFR term structures'!G57-'RFR term structures'!C57</f>
        <v>5.9999999999999637E-4</v>
      </c>
      <c r="I57" s="55" t="e">
        <f ca="1">'RFR term structures'!H57-'RFR term structures'!D57</f>
        <v>#VALUE!</v>
      </c>
      <c r="J57" s="55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51"/>
      <c r="V57" s="26" t="s">
        <v>54</v>
      </c>
      <c r="W57" s="27">
        <v>47</v>
      </c>
      <c r="X57" s="18"/>
    </row>
    <row r="58" spans="1:24" s="19" customFormat="1" ht="15" x14ac:dyDescent="0.25">
      <c r="A58" s="18">
        <v>48</v>
      </c>
      <c r="B58" s="54"/>
      <c r="C58" s="54"/>
      <c r="D58" s="54"/>
      <c r="E58" s="54"/>
      <c r="F58" s="22"/>
      <c r="G58" s="55">
        <f ca="1">'RFR term structures'!F58-'RFR term structures'!B58</f>
        <v>7.5999999999999679E-4</v>
      </c>
      <c r="H58" s="55">
        <f ca="1">'RFR term structures'!G58-'RFR term structures'!C58</f>
        <v>6.0000000000000331E-4</v>
      </c>
      <c r="I58" s="55" t="e">
        <f ca="1">'RFR term structures'!H58-'RFR term structures'!D58</f>
        <v>#VALUE!</v>
      </c>
      <c r="J58" s="55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51"/>
      <c r="V58" s="26" t="s">
        <v>53</v>
      </c>
      <c r="W58" s="27">
        <v>48</v>
      </c>
      <c r="X58" s="18"/>
    </row>
    <row r="59" spans="1:24" s="19" customFormat="1" ht="15" x14ac:dyDescent="0.25">
      <c r="A59" s="18">
        <v>49</v>
      </c>
      <c r="B59" s="54"/>
      <c r="C59" s="54"/>
      <c r="D59" s="54"/>
      <c r="E59" s="54"/>
      <c r="F59" s="22"/>
      <c r="G59" s="55">
        <f ca="1">'RFR term structures'!F59-'RFR term structures'!B59</f>
        <v>7.4000000000000107E-4</v>
      </c>
      <c r="H59" s="55">
        <f ca="1">'RFR term structures'!G59-'RFR term structures'!C59</f>
        <v>5.8000000000000412E-4</v>
      </c>
      <c r="I59" s="55" t="e">
        <f ca="1">'RFR term structures'!H59-'RFR term structures'!D59</f>
        <v>#VALUE!</v>
      </c>
      <c r="J59" s="55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51"/>
      <c r="V59" s="26" t="s">
        <v>52</v>
      </c>
      <c r="W59" s="27">
        <v>49</v>
      </c>
      <c r="X59" s="18"/>
    </row>
    <row r="60" spans="1:24" s="19" customFormat="1" ht="15" x14ac:dyDescent="0.25">
      <c r="A60" s="18">
        <v>50</v>
      </c>
      <c r="B60" s="54"/>
      <c r="C60" s="54"/>
      <c r="D60" s="54"/>
      <c r="E60" s="54"/>
      <c r="F60" s="22"/>
      <c r="G60" s="55">
        <f ca="1">'RFR term structures'!F60-'RFR term structures'!B60</f>
        <v>7.3000000000000148E-4</v>
      </c>
      <c r="H60" s="55">
        <f ca="1">'RFR term structures'!G60-'RFR term structures'!C60</f>
        <v>5.7000000000000106E-4</v>
      </c>
      <c r="I60" s="55" t="e">
        <f ca="1">'RFR term structures'!H60-'RFR term structures'!D60</f>
        <v>#VALUE!</v>
      </c>
      <c r="J60" s="55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51"/>
      <c r="V60" s="26" t="s">
        <v>51</v>
      </c>
      <c r="W60" s="27">
        <v>50</v>
      </c>
      <c r="X60" s="18"/>
    </row>
    <row r="61" spans="1:24" s="19" customFormat="1" ht="15" x14ac:dyDescent="0.25">
      <c r="A61" s="18">
        <v>51</v>
      </c>
      <c r="B61" s="54"/>
      <c r="C61" s="54"/>
      <c r="D61" s="54"/>
      <c r="E61" s="54"/>
      <c r="F61" s="22"/>
      <c r="G61" s="55">
        <f ca="1">'RFR term structures'!F61-'RFR term structures'!B61</f>
        <v>7.0999999999999883E-4</v>
      </c>
      <c r="H61" s="55">
        <f ca="1">'RFR term structures'!G61-'RFR term structures'!C61</f>
        <v>5.59999999999998E-4</v>
      </c>
      <c r="I61" s="55" t="e">
        <f ca="1">'RFR term structures'!H61-'RFR term structures'!D61</f>
        <v>#VALUE!</v>
      </c>
      <c r="J61" s="5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51"/>
      <c r="V61" s="26" t="s">
        <v>50</v>
      </c>
      <c r="W61" s="27">
        <v>51</v>
      </c>
      <c r="X61" s="18"/>
    </row>
    <row r="62" spans="1:24" s="19" customFormat="1" ht="15" x14ac:dyDescent="0.25">
      <c r="A62" s="18">
        <v>52</v>
      </c>
      <c r="B62" s="54"/>
      <c r="C62" s="54"/>
      <c r="D62" s="54"/>
      <c r="E62" s="54"/>
      <c r="F62" s="22"/>
      <c r="G62" s="55">
        <f ca="1">'RFR term structures'!F62-'RFR term structures'!B62</f>
        <v>7.100000000000023E-4</v>
      </c>
      <c r="H62" s="55">
        <f ca="1">'RFR term structures'!G62-'RFR term structures'!C62</f>
        <v>5.5000000000000188E-4</v>
      </c>
      <c r="I62" s="55" t="e">
        <f ca="1">'RFR term structures'!H62-'RFR term structures'!D62</f>
        <v>#VALUE!</v>
      </c>
      <c r="J62" s="5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51"/>
      <c r="V62" s="26" t="s">
        <v>49</v>
      </c>
      <c r="W62" s="27">
        <v>52</v>
      </c>
      <c r="X62" s="18"/>
    </row>
    <row r="63" spans="1:24" s="19" customFormat="1" ht="15" x14ac:dyDescent="0.25">
      <c r="A63" s="18">
        <v>53</v>
      </c>
      <c r="B63" s="54"/>
      <c r="C63" s="54"/>
      <c r="D63" s="54"/>
      <c r="E63" s="54"/>
      <c r="F63" s="22"/>
      <c r="G63" s="55">
        <f ca="1">'RFR term structures'!F63-'RFR term structures'!B63</f>
        <v>6.8000000000000005E-4</v>
      </c>
      <c r="H63" s="55">
        <f ca="1">'RFR term structures'!G63-'RFR term structures'!C63</f>
        <v>5.3000000000000269E-4</v>
      </c>
      <c r="I63" s="55" t="e">
        <f ca="1">'RFR term structures'!H63-'RFR term structures'!D63</f>
        <v>#VALUE!</v>
      </c>
      <c r="J63" s="5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51"/>
      <c r="V63" s="28" t="s">
        <v>12</v>
      </c>
      <c r="W63" s="29">
        <v>53</v>
      </c>
      <c r="X63" s="18"/>
    </row>
    <row r="64" spans="1:24" s="19" customFormat="1" ht="15" x14ac:dyDescent="0.25">
      <c r="A64" s="18">
        <v>54</v>
      </c>
      <c r="B64" s="54"/>
      <c r="C64" s="54"/>
      <c r="D64" s="54"/>
      <c r="E64" s="54"/>
      <c r="F64" s="22"/>
      <c r="G64" s="55">
        <f ca="1">'RFR term structures'!F64-'RFR term structures'!B64</f>
        <v>6.8000000000000005E-4</v>
      </c>
      <c r="H64" s="55">
        <f ca="1">'RFR term structures'!G64-'RFR term structures'!C64</f>
        <v>5.3000000000000269E-4</v>
      </c>
      <c r="I64" s="55" t="e">
        <f ca="1">'RFR term structures'!H64-'RFR term structures'!D64</f>
        <v>#VALUE!</v>
      </c>
      <c r="J64" s="5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51"/>
      <c r="V64" s="18"/>
      <c r="W64" s="18"/>
      <c r="X64" s="18"/>
    </row>
    <row r="65" spans="1:24" s="19" customFormat="1" ht="15" x14ac:dyDescent="0.25">
      <c r="A65" s="18">
        <v>55</v>
      </c>
      <c r="B65" s="54"/>
      <c r="C65" s="54"/>
      <c r="D65" s="54"/>
      <c r="E65" s="54"/>
      <c r="F65" s="22"/>
      <c r="G65" s="55">
        <f ca="1">'RFR term structures'!F65-'RFR term structures'!B65</f>
        <v>6.7000000000000393E-4</v>
      </c>
      <c r="H65" s="55">
        <f ca="1">'RFR term structures'!G65-'RFR term structures'!C65</f>
        <v>5.1999999999999963E-4</v>
      </c>
      <c r="I65" s="55" t="e">
        <f ca="1">'RFR term structures'!H65-'RFR term structures'!D65</f>
        <v>#VALUE!</v>
      </c>
      <c r="J65" s="5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51"/>
      <c r="V65" s="18"/>
      <c r="W65" s="18"/>
      <c r="X65" s="18"/>
    </row>
    <row r="66" spans="1:24" s="19" customFormat="1" ht="15" x14ac:dyDescent="0.25">
      <c r="A66" s="18">
        <v>56</v>
      </c>
      <c r="B66" s="54"/>
      <c r="C66" s="54"/>
      <c r="D66" s="54"/>
      <c r="E66" s="54"/>
      <c r="F66" s="22"/>
      <c r="G66" s="55">
        <f ca="1">'RFR term structures'!F66-'RFR term structures'!B66</f>
        <v>6.499999999999978E-4</v>
      </c>
      <c r="H66" s="55">
        <f ca="1">'RFR term structures'!G66-'RFR term structures'!C66</f>
        <v>5.1000000000000351E-4</v>
      </c>
      <c r="I66" s="55" t="e">
        <f ca="1">'RFR term structures'!H66-'RFR term structures'!D66</f>
        <v>#VALUE!</v>
      </c>
      <c r="J66" s="55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51"/>
      <c r="V66" s="18"/>
      <c r="W66" s="18"/>
      <c r="X66" s="18"/>
    </row>
    <row r="67" spans="1:24" s="19" customFormat="1" ht="15" x14ac:dyDescent="0.25">
      <c r="A67" s="18">
        <v>57</v>
      </c>
      <c r="B67" s="54"/>
      <c r="C67" s="54"/>
      <c r="D67" s="54"/>
      <c r="E67" s="54"/>
      <c r="F67" s="22"/>
      <c r="G67" s="55">
        <f ca="1">'RFR term structures'!F67-'RFR term structures'!B67</f>
        <v>6.4000000000000168E-4</v>
      </c>
      <c r="H67" s="55">
        <f ca="1">'RFR term structures'!G67-'RFR term structures'!C67</f>
        <v>5.0000000000000044E-4</v>
      </c>
      <c r="I67" s="55" t="e">
        <f ca="1">'RFR term structures'!H67-'RFR term structures'!D67</f>
        <v>#VALUE!</v>
      </c>
      <c r="J67" s="55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51"/>
      <c r="V67" s="18"/>
      <c r="W67" s="18"/>
      <c r="X67" s="18"/>
    </row>
    <row r="68" spans="1:24" s="19" customFormat="1" ht="15" x14ac:dyDescent="0.25">
      <c r="A68" s="18">
        <v>58</v>
      </c>
      <c r="B68" s="54"/>
      <c r="C68" s="54"/>
      <c r="D68" s="54"/>
      <c r="E68" s="54"/>
      <c r="F68" s="22"/>
      <c r="G68" s="55">
        <f ca="1">'RFR term structures'!F68-'RFR term structures'!B68</f>
        <v>6.2999999999999862E-4</v>
      </c>
      <c r="H68" s="55">
        <f ca="1">'RFR term structures'!G68-'RFR term structures'!C68</f>
        <v>4.8999999999999738E-4</v>
      </c>
      <c r="I68" s="55" t="e">
        <f ca="1">'RFR term structures'!H68-'RFR term structures'!D68</f>
        <v>#VALUE!</v>
      </c>
      <c r="J68" s="55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51"/>
      <c r="V68" s="18"/>
      <c r="W68" s="18"/>
      <c r="X68" s="18"/>
    </row>
    <row r="69" spans="1:24" s="19" customFormat="1" ht="15" x14ac:dyDescent="0.25">
      <c r="A69" s="18">
        <v>59</v>
      </c>
      <c r="B69" s="54"/>
      <c r="C69" s="54"/>
      <c r="D69" s="54"/>
      <c r="E69" s="54"/>
      <c r="F69" s="22"/>
      <c r="G69" s="55">
        <f ca="1">'RFR term structures'!F69-'RFR term structures'!B69</f>
        <v>6.2000000000000249E-4</v>
      </c>
      <c r="H69" s="55">
        <f ca="1">'RFR term structures'!G69-'RFR term structures'!C69</f>
        <v>4.7999999999999432E-4</v>
      </c>
      <c r="I69" s="55" t="e">
        <f ca="1">'RFR term structures'!H69-'RFR term structures'!D69</f>
        <v>#VALUE!</v>
      </c>
      <c r="J69" s="55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51"/>
      <c r="V69" s="18"/>
      <c r="W69" s="18"/>
      <c r="X69" s="18"/>
    </row>
    <row r="70" spans="1:24" s="19" customFormat="1" ht="15" x14ac:dyDescent="0.25">
      <c r="A70" s="18">
        <v>60</v>
      </c>
      <c r="B70" s="54"/>
      <c r="C70" s="54"/>
      <c r="D70" s="54"/>
      <c r="E70" s="54"/>
      <c r="F70" s="22"/>
      <c r="G70" s="55">
        <f ca="1">'RFR term structures'!F70-'RFR term structures'!B70</f>
        <v>6.0999999999999943E-4</v>
      </c>
      <c r="H70" s="55">
        <f ca="1">'RFR term structures'!G70-'RFR term structures'!C70</f>
        <v>4.7000000000000514E-4</v>
      </c>
      <c r="I70" s="55" t="e">
        <f ca="1">'RFR term structures'!H70-'RFR term structures'!D70</f>
        <v>#VALUE!</v>
      </c>
      <c r="J70" s="55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51"/>
      <c r="V70" s="18"/>
      <c r="W70" s="18"/>
      <c r="X70" s="18"/>
    </row>
    <row r="71" spans="1:24" s="19" customFormat="1" ht="15" x14ac:dyDescent="0.25">
      <c r="A71" s="18">
        <v>61</v>
      </c>
      <c r="B71" s="54"/>
      <c r="C71" s="54"/>
      <c r="D71" s="54"/>
      <c r="E71" s="54"/>
      <c r="F71" s="22"/>
      <c r="G71" s="55">
        <f ca="1">'RFR term structures'!F71-'RFR term structures'!B71</f>
        <v>6.0000000000000331E-4</v>
      </c>
      <c r="H71" s="55">
        <f ca="1">'RFR term structures'!G71-'RFR term structures'!C71</f>
        <v>4.7000000000000514E-4</v>
      </c>
      <c r="I71" s="55" t="e">
        <f ca="1">'RFR term structures'!H71-'RFR term structures'!D71</f>
        <v>#VALUE!</v>
      </c>
      <c r="J71" s="55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51"/>
      <c r="V71" s="18"/>
      <c r="W71" s="18"/>
      <c r="X71" s="18"/>
    </row>
    <row r="72" spans="1:24" s="19" customFormat="1" ht="15" x14ac:dyDescent="0.25">
      <c r="A72" s="18">
        <v>62</v>
      </c>
      <c r="B72" s="54"/>
      <c r="C72" s="54"/>
      <c r="D72" s="54"/>
      <c r="E72" s="54"/>
      <c r="F72" s="22"/>
      <c r="G72" s="55">
        <f ca="1">'RFR term structures'!F72-'RFR term structures'!B72</f>
        <v>5.9000000000000025E-4</v>
      </c>
      <c r="H72" s="55">
        <f ca="1">'RFR term structures'!G72-'RFR term structures'!C72</f>
        <v>4.5999999999999514E-4</v>
      </c>
      <c r="I72" s="55" t="e">
        <f ca="1">'RFR term structures'!H72-'RFR term structures'!D72</f>
        <v>#VALUE!</v>
      </c>
      <c r="J72" s="55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51"/>
      <c r="V72" s="18"/>
      <c r="W72" s="18"/>
      <c r="X72" s="18"/>
    </row>
    <row r="73" spans="1:24" s="19" customFormat="1" ht="15" x14ac:dyDescent="0.25">
      <c r="A73" s="18">
        <v>63</v>
      </c>
      <c r="B73" s="54"/>
      <c r="C73" s="54"/>
      <c r="D73" s="54"/>
      <c r="E73" s="54"/>
      <c r="F73" s="22"/>
      <c r="G73" s="55">
        <f ca="1">'RFR term structures'!F73-'RFR term structures'!B73</f>
        <v>5.8000000000000412E-4</v>
      </c>
      <c r="H73" s="55">
        <f ca="1">'RFR term structures'!G73-'RFR term structures'!C73</f>
        <v>4.4999999999999901E-4</v>
      </c>
      <c r="I73" s="55" t="e">
        <f ca="1">'RFR term structures'!H73-'RFR term structures'!D73</f>
        <v>#VALUE!</v>
      </c>
      <c r="J73" s="55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51"/>
      <c r="V73" s="18"/>
      <c r="W73" s="18"/>
      <c r="X73" s="18"/>
    </row>
    <row r="74" spans="1:24" s="19" customFormat="1" ht="15" x14ac:dyDescent="0.25">
      <c r="A74" s="18">
        <v>64</v>
      </c>
      <c r="B74" s="54"/>
      <c r="C74" s="54"/>
      <c r="D74" s="54"/>
      <c r="E74" s="54"/>
      <c r="F74" s="22"/>
      <c r="G74" s="55">
        <f ca="1">'RFR term structures'!F74-'RFR term structures'!B74</f>
        <v>5.7000000000000106E-4</v>
      </c>
      <c r="H74" s="55">
        <f ca="1">'RFR term structures'!G74-'RFR term structures'!C74</f>
        <v>4.4999999999999901E-4</v>
      </c>
      <c r="I74" s="55" t="e">
        <f ca="1">'RFR term structures'!H74-'RFR term structures'!D74</f>
        <v>#VALUE!</v>
      </c>
      <c r="J74" s="55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51"/>
      <c r="V74" s="18"/>
      <c r="W74" s="18"/>
      <c r="X74" s="18"/>
    </row>
    <row r="75" spans="1:24" s="19" customFormat="1" ht="15" x14ac:dyDescent="0.25">
      <c r="A75" s="18">
        <v>65</v>
      </c>
      <c r="B75" s="54"/>
      <c r="C75" s="54"/>
      <c r="D75" s="54"/>
      <c r="E75" s="54"/>
      <c r="F75" s="22"/>
      <c r="G75" s="55">
        <f ca="1">'RFR term structures'!F75-'RFR term structures'!B75</f>
        <v>5.59999999999998E-4</v>
      </c>
      <c r="H75" s="55">
        <f ca="1">'RFR term structures'!G75-'RFR term structures'!C75</f>
        <v>4.3999999999999595E-4</v>
      </c>
      <c r="I75" s="55" t="e">
        <f ca="1">'RFR term structures'!H75-'RFR term structures'!D75</f>
        <v>#VALUE!</v>
      </c>
      <c r="J75" s="55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51"/>
      <c r="V75" s="18"/>
      <c r="W75" s="18"/>
      <c r="X75" s="18"/>
    </row>
    <row r="76" spans="1:24" s="19" customFormat="1" ht="15" x14ac:dyDescent="0.25">
      <c r="A76" s="18">
        <v>66</v>
      </c>
      <c r="B76" s="54"/>
      <c r="C76" s="54"/>
      <c r="D76" s="54"/>
      <c r="E76" s="54"/>
      <c r="F76" s="22"/>
      <c r="G76" s="55">
        <f ca="1">'RFR term structures'!F76-'RFR term structures'!B76</f>
        <v>5.4999999999999494E-4</v>
      </c>
      <c r="H76" s="55">
        <f ca="1">'RFR term structures'!G76-'RFR term structures'!C76</f>
        <v>4.4000000000000289E-4</v>
      </c>
      <c r="I76" s="55" t="e">
        <f ca="1">'RFR term structures'!H76-'RFR term structures'!D76</f>
        <v>#VALUE!</v>
      </c>
      <c r="J76" s="55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51"/>
      <c r="V76" s="18"/>
      <c r="W76" s="18"/>
      <c r="X76" s="18"/>
    </row>
    <row r="77" spans="1:24" s="19" customFormat="1" ht="15" x14ac:dyDescent="0.25">
      <c r="A77" s="18">
        <v>67</v>
      </c>
      <c r="B77" s="54"/>
      <c r="C77" s="54"/>
      <c r="D77" s="54"/>
      <c r="E77" s="54"/>
      <c r="F77" s="22"/>
      <c r="G77" s="55">
        <f ca="1">'RFR term structures'!F77-'RFR term structures'!B77</f>
        <v>5.5000000000000188E-4</v>
      </c>
      <c r="H77" s="55">
        <f ca="1">'RFR term structures'!G77-'RFR term structures'!C77</f>
        <v>4.1999999999999676E-4</v>
      </c>
      <c r="I77" s="55" t="e">
        <f ca="1">'RFR term structures'!H77-'RFR term structures'!D77</f>
        <v>#VALUE!</v>
      </c>
      <c r="J77" s="55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51"/>
      <c r="V77" s="18"/>
      <c r="W77" s="18"/>
      <c r="X77" s="18"/>
    </row>
    <row r="78" spans="1:24" s="19" customFormat="1" ht="15" x14ac:dyDescent="0.25">
      <c r="A78" s="18">
        <v>68</v>
      </c>
      <c r="B78" s="54"/>
      <c r="C78" s="54"/>
      <c r="D78" s="54"/>
      <c r="E78" s="54"/>
      <c r="F78" s="22"/>
      <c r="G78" s="55">
        <f ca="1">'RFR term structures'!F78-'RFR term structures'!B78</f>
        <v>5.3000000000000269E-4</v>
      </c>
      <c r="H78" s="55">
        <f ca="1">'RFR term structures'!G78-'RFR term structures'!C78</f>
        <v>4.200000000000037E-4</v>
      </c>
      <c r="I78" s="55" t="e">
        <f ca="1">'RFR term structures'!H78-'RFR term structures'!D78</f>
        <v>#VALUE!</v>
      </c>
      <c r="J78" s="55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51"/>
      <c r="V78" s="18"/>
      <c r="W78" s="18"/>
      <c r="X78" s="18"/>
    </row>
    <row r="79" spans="1:24" s="19" customFormat="1" ht="15" x14ac:dyDescent="0.25">
      <c r="A79" s="18">
        <v>69</v>
      </c>
      <c r="B79" s="54"/>
      <c r="C79" s="54"/>
      <c r="D79" s="54"/>
      <c r="E79" s="54"/>
      <c r="F79" s="22"/>
      <c r="G79" s="55">
        <f ca="1">'RFR term structures'!F79-'RFR term structures'!B79</f>
        <v>5.2999999999999575E-4</v>
      </c>
      <c r="H79" s="55">
        <f ca="1">'RFR term structures'!G79-'RFR term structures'!C79</f>
        <v>4.1000000000000064E-4</v>
      </c>
      <c r="I79" s="55" t="e">
        <f ca="1">'RFR term structures'!H79-'RFR term structures'!D79</f>
        <v>#VALUE!</v>
      </c>
      <c r="J79" s="55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51"/>
      <c r="V79" s="18"/>
      <c r="W79" s="18"/>
      <c r="X79" s="18"/>
    </row>
    <row r="80" spans="1:24" s="19" customFormat="1" ht="15" x14ac:dyDescent="0.25">
      <c r="A80" s="18">
        <v>70</v>
      </c>
      <c r="B80" s="54"/>
      <c r="C80" s="54"/>
      <c r="D80" s="54"/>
      <c r="E80" s="54"/>
      <c r="F80" s="22"/>
      <c r="G80" s="55">
        <f ca="1">'RFR term structures'!F80-'RFR term structures'!B80</f>
        <v>5.1999999999999963E-4</v>
      </c>
      <c r="H80" s="55">
        <f ca="1">'RFR term structures'!G80-'RFR term structures'!C80</f>
        <v>4.1000000000000064E-4</v>
      </c>
      <c r="I80" s="55" t="e">
        <f ca="1">'RFR term structures'!H80-'RFR term structures'!D80</f>
        <v>#VALUE!</v>
      </c>
      <c r="J80" s="55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51"/>
      <c r="V80" s="18"/>
      <c r="W80" s="18"/>
      <c r="X80" s="18"/>
    </row>
    <row r="81" spans="1:24" s="19" customFormat="1" ht="15" x14ac:dyDescent="0.25">
      <c r="A81" s="18">
        <v>71</v>
      </c>
      <c r="B81" s="54"/>
      <c r="C81" s="54"/>
      <c r="D81" s="54"/>
      <c r="E81" s="54"/>
      <c r="F81" s="22"/>
      <c r="G81" s="55">
        <f ca="1">'RFR term structures'!F81-'RFR term structures'!B81</f>
        <v>5.0999999999999657E-4</v>
      </c>
      <c r="H81" s="55">
        <f ca="1">'RFR term structures'!G81-'RFR term structures'!C81</f>
        <v>3.9999999999999758E-4</v>
      </c>
      <c r="I81" s="55" t="e">
        <f ca="1">'RFR term structures'!H81-'RFR term structures'!D81</f>
        <v>#VALUE!</v>
      </c>
      <c r="J81" s="55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51"/>
      <c r="V81" s="18"/>
      <c r="W81" s="18"/>
      <c r="X81" s="18"/>
    </row>
    <row r="82" spans="1:24" s="19" customFormat="1" ht="15" x14ac:dyDescent="0.25">
      <c r="A82" s="18">
        <v>72</v>
      </c>
      <c r="B82" s="54"/>
      <c r="C82" s="54"/>
      <c r="D82" s="54"/>
      <c r="E82" s="54"/>
      <c r="F82" s="22"/>
      <c r="G82" s="55">
        <f ca="1">'RFR term structures'!F82-'RFR term structures'!B82</f>
        <v>5.0999999999999657E-4</v>
      </c>
      <c r="H82" s="55">
        <f ca="1">'RFR term structures'!G82-'RFR term structures'!C82</f>
        <v>3.9999999999999758E-4</v>
      </c>
      <c r="I82" s="55" t="e">
        <f ca="1">'RFR term structures'!H82-'RFR term structures'!D82</f>
        <v>#VALUE!</v>
      </c>
      <c r="J82" s="55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51"/>
      <c r="V82" s="18"/>
      <c r="W82" s="18"/>
      <c r="X82" s="18"/>
    </row>
    <row r="83" spans="1:24" s="19" customFormat="1" ht="15" x14ac:dyDescent="0.25">
      <c r="A83" s="18">
        <v>73</v>
      </c>
      <c r="B83" s="54"/>
      <c r="C83" s="54"/>
      <c r="D83" s="54"/>
      <c r="E83" s="54"/>
      <c r="F83" s="22"/>
      <c r="G83" s="55">
        <f ca="1">'RFR term structures'!F83-'RFR term structures'!B83</f>
        <v>5.0000000000000044E-4</v>
      </c>
      <c r="H83" s="55">
        <f ca="1">'RFR term structures'!G83-'RFR term structures'!C83</f>
        <v>3.9999999999999758E-4</v>
      </c>
      <c r="I83" s="55" t="e">
        <f ca="1">'RFR term structures'!H83-'RFR term structures'!D83</f>
        <v>#VALUE!</v>
      </c>
      <c r="J83" s="55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51"/>
      <c r="V83" s="18"/>
      <c r="W83" s="18"/>
      <c r="X83" s="18"/>
    </row>
    <row r="84" spans="1:24" s="19" customFormat="1" ht="15" x14ac:dyDescent="0.25">
      <c r="A84" s="18">
        <v>74</v>
      </c>
      <c r="B84" s="54"/>
      <c r="C84" s="54"/>
      <c r="D84" s="54"/>
      <c r="E84" s="54"/>
      <c r="F84" s="22"/>
      <c r="G84" s="55">
        <f ca="1">'RFR term structures'!F84-'RFR term structures'!B84</f>
        <v>4.9000000000000432E-4</v>
      </c>
      <c r="H84" s="55">
        <f ca="1">'RFR term structures'!G84-'RFR term structures'!C84</f>
        <v>3.9000000000000146E-4</v>
      </c>
      <c r="I84" s="55" t="e">
        <f ca="1">'RFR term structures'!H84-'RFR term structures'!D84</f>
        <v>#VALUE!</v>
      </c>
      <c r="J84" s="55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51"/>
      <c r="V84" s="18"/>
      <c r="W84" s="18"/>
      <c r="X84" s="18"/>
    </row>
    <row r="85" spans="1:24" s="19" customFormat="1" ht="15" x14ac:dyDescent="0.25">
      <c r="A85" s="18">
        <v>75</v>
      </c>
      <c r="B85" s="54"/>
      <c r="C85" s="54"/>
      <c r="D85" s="54"/>
      <c r="E85" s="54"/>
      <c r="F85" s="22"/>
      <c r="G85" s="55">
        <f ca="1">'RFR term structures'!F85-'RFR term structures'!B85</f>
        <v>4.8000000000000126E-4</v>
      </c>
      <c r="H85" s="55">
        <f ca="1">'RFR term structures'!G85-'RFR term structures'!C85</f>
        <v>3.8000000000000533E-4</v>
      </c>
      <c r="I85" s="55" t="e">
        <f ca="1">'RFR term structures'!H85-'RFR term structures'!D85</f>
        <v>#VALUE!</v>
      </c>
      <c r="J85" s="55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51"/>
      <c r="V85" s="18"/>
      <c r="W85" s="18"/>
      <c r="X85" s="18"/>
    </row>
    <row r="86" spans="1:24" s="19" customFormat="1" ht="15" x14ac:dyDescent="0.25">
      <c r="A86" s="18">
        <v>76</v>
      </c>
      <c r="B86" s="54"/>
      <c r="C86" s="54"/>
      <c r="D86" s="54"/>
      <c r="E86" s="54"/>
      <c r="F86" s="22"/>
      <c r="G86" s="55">
        <f ca="1">'RFR term structures'!F86-'RFR term structures'!B86</f>
        <v>4.8000000000000126E-4</v>
      </c>
      <c r="H86" s="55">
        <f ca="1">'RFR term structures'!G86-'RFR term structures'!C86</f>
        <v>3.8000000000000533E-4</v>
      </c>
      <c r="I86" s="55" t="e">
        <f ca="1">'RFR term structures'!H86-'RFR term structures'!D86</f>
        <v>#VALUE!</v>
      </c>
      <c r="J86" s="55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51"/>
      <c r="V86" s="18"/>
      <c r="W86" s="18"/>
      <c r="X86" s="18"/>
    </row>
    <row r="87" spans="1:24" s="19" customFormat="1" ht="15" x14ac:dyDescent="0.25">
      <c r="A87" s="18">
        <v>77</v>
      </c>
      <c r="B87" s="54"/>
      <c r="C87" s="54"/>
      <c r="D87" s="54"/>
      <c r="E87" s="54"/>
      <c r="F87" s="22"/>
      <c r="G87" s="55">
        <f ca="1">'RFR term structures'!F87-'RFR term structures'!B87</f>
        <v>4.8000000000000126E-4</v>
      </c>
      <c r="H87" s="55">
        <f ca="1">'RFR term structures'!G87-'RFR term structures'!C87</f>
        <v>3.7000000000000227E-4</v>
      </c>
      <c r="I87" s="55" t="e">
        <f ca="1">'RFR term structures'!H87-'RFR term structures'!D87</f>
        <v>#VALUE!</v>
      </c>
      <c r="J87" s="55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51"/>
      <c r="V87" s="18"/>
      <c r="W87" s="18"/>
      <c r="X87" s="18"/>
    </row>
    <row r="88" spans="1:24" s="19" customFormat="1" ht="15" x14ac:dyDescent="0.25">
      <c r="A88" s="18">
        <v>78</v>
      </c>
      <c r="B88" s="54"/>
      <c r="C88" s="54"/>
      <c r="D88" s="54"/>
      <c r="E88" s="54"/>
      <c r="F88" s="22"/>
      <c r="G88" s="55">
        <f ca="1">'RFR term structures'!F88-'RFR term structures'!B88</f>
        <v>4.6000000000000207E-4</v>
      </c>
      <c r="H88" s="55">
        <f ca="1">'RFR term structures'!G88-'RFR term structures'!C88</f>
        <v>3.5999999999999921E-4</v>
      </c>
      <c r="I88" s="55" t="e">
        <f ca="1">'RFR term structures'!H88-'RFR term structures'!D88</f>
        <v>#VALUE!</v>
      </c>
      <c r="J88" s="55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1"/>
      <c r="V88" s="18"/>
      <c r="W88" s="18"/>
      <c r="X88" s="18"/>
    </row>
    <row r="89" spans="1:24" s="19" customFormat="1" ht="15" x14ac:dyDescent="0.25">
      <c r="A89" s="18">
        <v>79</v>
      </c>
      <c r="B89" s="54"/>
      <c r="C89" s="54"/>
      <c r="D89" s="54"/>
      <c r="E89" s="54"/>
      <c r="F89" s="22"/>
      <c r="G89" s="55">
        <f ca="1">'RFR term structures'!F89-'RFR term structures'!B89</f>
        <v>4.6000000000000207E-4</v>
      </c>
      <c r="H89" s="55">
        <f ca="1">'RFR term structures'!G89-'RFR term structures'!C89</f>
        <v>3.5999999999999921E-4</v>
      </c>
      <c r="I89" s="55" t="e">
        <f ca="1">'RFR term structures'!H89-'RFR term structures'!D89</f>
        <v>#VALUE!</v>
      </c>
      <c r="J89" s="55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51"/>
      <c r="V89" s="18"/>
      <c r="W89" s="18"/>
      <c r="X89" s="18"/>
    </row>
    <row r="90" spans="1:24" s="19" customFormat="1" ht="15" x14ac:dyDescent="0.25">
      <c r="A90" s="18">
        <v>80</v>
      </c>
      <c r="B90" s="54"/>
      <c r="C90" s="54"/>
      <c r="D90" s="54"/>
      <c r="E90" s="54"/>
      <c r="F90" s="22"/>
      <c r="G90" s="55">
        <f ca="1">'RFR term structures'!F90-'RFR term structures'!B90</f>
        <v>4.5999999999999514E-4</v>
      </c>
      <c r="H90" s="55">
        <f ca="1">'RFR term structures'!G90-'RFR term structures'!C90</f>
        <v>3.5999999999999921E-4</v>
      </c>
      <c r="I90" s="55" t="e">
        <f ca="1">'RFR term structures'!H90-'RFR term structures'!D90</f>
        <v>#VALUE!</v>
      </c>
      <c r="J90" s="55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51"/>
      <c r="V90" s="18"/>
      <c r="W90" s="18"/>
      <c r="X90" s="18"/>
    </row>
    <row r="91" spans="1:24" s="19" customFormat="1" ht="15" x14ac:dyDescent="0.25">
      <c r="A91" s="18">
        <v>81</v>
      </c>
      <c r="B91" s="54"/>
      <c r="C91" s="54"/>
      <c r="D91" s="54"/>
      <c r="E91" s="54"/>
      <c r="F91" s="22"/>
      <c r="G91" s="55">
        <f ca="1">'RFR term structures'!F91-'RFR term structures'!B91</f>
        <v>4.4999999999999901E-4</v>
      </c>
      <c r="H91" s="55">
        <f ca="1">'RFR term structures'!G91-'RFR term structures'!C91</f>
        <v>3.4999999999999615E-4</v>
      </c>
      <c r="I91" s="55" t="e">
        <f ca="1">'RFR term structures'!H91-'RFR term structures'!D91</f>
        <v>#VALUE!</v>
      </c>
      <c r="J91" s="55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51"/>
      <c r="V91" s="18"/>
      <c r="W91" s="18"/>
      <c r="X91" s="18"/>
    </row>
    <row r="92" spans="1:24" s="19" customFormat="1" ht="15" x14ac:dyDescent="0.25">
      <c r="A92" s="18">
        <v>82</v>
      </c>
      <c r="B92" s="54"/>
      <c r="C92" s="54"/>
      <c r="D92" s="54"/>
      <c r="E92" s="54"/>
      <c r="F92" s="22"/>
      <c r="G92" s="55">
        <f ca="1">'RFR term structures'!F92-'RFR term structures'!B92</f>
        <v>4.4999999999999901E-4</v>
      </c>
      <c r="H92" s="55">
        <f ca="1">'RFR term structures'!G92-'RFR term structures'!C92</f>
        <v>3.5000000000000309E-4</v>
      </c>
      <c r="I92" s="55" t="e">
        <f ca="1">'RFR term structures'!H92-'RFR term structures'!D92</f>
        <v>#VALUE!</v>
      </c>
      <c r="J92" s="55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51"/>
      <c r="V92" s="18"/>
      <c r="W92" s="18"/>
      <c r="X92" s="18"/>
    </row>
    <row r="93" spans="1:24" s="19" customFormat="1" ht="15" x14ac:dyDescent="0.25">
      <c r="A93" s="18">
        <v>83</v>
      </c>
      <c r="B93" s="54"/>
      <c r="C93" s="54"/>
      <c r="D93" s="54"/>
      <c r="E93" s="54"/>
      <c r="F93" s="22"/>
      <c r="G93" s="55">
        <f ca="1">'RFR term structures'!F93-'RFR term structures'!B93</f>
        <v>4.4000000000000289E-4</v>
      </c>
      <c r="H93" s="55">
        <f ca="1">'RFR term structures'!G93-'RFR term structures'!C93</f>
        <v>3.4999999999999615E-4</v>
      </c>
      <c r="I93" s="55" t="e">
        <f ca="1">'RFR term structures'!H93-'RFR term structures'!D93</f>
        <v>#VALUE!</v>
      </c>
      <c r="J93" s="55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51"/>
      <c r="V93" s="18"/>
      <c r="W93" s="18"/>
      <c r="X93" s="18"/>
    </row>
    <row r="94" spans="1:24" s="19" customFormat="1" ht="15" x14ac:dyDescent="0.25">
      <c r="A94" s="18">
        <v>84</v>
      </c>
      <c r="B94" s="54"/>
      <c r="C94" s="54"/>
      <c r="D94" s="54"/>
      <c r="E94" s="54"/>
      <c r="F94" s="22"/>
      <c r="G94" s="55">
        <f ca="1">'RFR term structures'!F94-'RFR term structures'!B94</f>
        <v>4.4000000000000289E-4</v>
      </c>
      <c r="H94" s="55">
        <f ca="1">'RFR term structures'!G94-'RFR term structures'!C94</f>
        <v>3.5000000000000309E-4</v>
      </c>
      <c r="I94" s="55" t="e">
        <f ca="1">'RFR term structures'!H94-'RFR term structures'!D94</f>
        <v>#VALUE!</v>
      </c>
      <c r="J94" s="55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51"/>
      <c r="V94" s="18"/>
      <c r="W94" s="18"/>
      <c r="X94" s="18"/>
    </row>
    <row r="95" spans="1:24" s="19" customFormat="1" ht="15" x14ac:dyDescent="0.25">
      <c r="A95" s="18">
        <v>85</v>
      </c>
      <c r="B95" s="54"/>
      <c r="C95" s="54"/>
      <c r="D95" s="54"/>
      <c r="E95" s="54"/>
      <c r="F95" s="22"/>
      <c r="G95" s="55">
        <f ca="1">'RFR term structures'!F95-'RFR term structures'!B95</f>
        <v>4.2999999999999983E-4</v>
      </c>
      <c r="H95" s="55">
        <f ca="1">'RFR term structures'!G95-'RFR term structures'!C95</f>
        <v>3.4000000000000002E-4</v>
      </c>
      <c r="I95" s="55" t="e">
        <f ca="1">'RFR term structures'!H95-'RFR term structures'!D95</f>
        <v>#VALUE!</v>
      </c>
      <c r="J95" s="55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51"/>
      <c r="V95" s="18"/>
      <c r="W95" s="18"/>
      <c r="X95" s="18"/>
    </row>
    <row r="96" spans="1:24" s="19" customFormat="1" ht="15" x14ac:dyDescent="0.25">
      <c r="A96" s="18">
        <v>86</v>
      </c>
      <c r="B96" s="54"/>
      <c r="C96" s="54"/>
      <c r="D96" s="54"/>
      <c r="E96" s="54"/>
      <c r="F96" s="22"/>
      <c r="G96" s="55">
        <f ca="1">'RFR term structures'!F96-'RFR term structures'!B96</f>
        <v>4.1999999999999676E-4</v>
      </c>
      <c r="H96" s="55">
        <f ca="1">'RFR term structures'!G96-'RFR term structures'!C96</f>
        <v>3.4000000000000002E-4</v>
      </c>
      <c r="I96" s="55" t="e">
        <f ca="1">'RFR term structures'!H96-'RFR term structures'!D96</f>
        <v>#VALUE!</v>
      </c>
      <c r="J96" s="55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51"/>
      <c r="V96" s="18"/>
      <c r="W96" s="18"/>
      <c r="X96" s="18"/>
    </row>
    <row r="97" spans="1:24" s="19" customFormat="1" ht="15" x14ac:dyDescent="0.25">
      <c r="A97" s="18">
        <v>87</v>
      </c>
      <c r="B97" s="54"/>
      <c r="C97" s="54"/>
      <c r="D97" s="54"/>
      <c r="E97" s="54"/>
      <c r="F97" s="22"/>
      <c r="G97" s="55">
        <f ca="1">'RFR term structures'!F97-'RFR term structures'!B97</f>
        <v>4.200000000000037E-4</v>
      </c>
      <c r="H97" s="55">
        <f ca="1">'RFR term structures'!G97-'RFR term structures'!C97</f>
        <v>3.2999999999999696E-4</v>
      </c>
      <c r="I97" s="55" t="e">
        <f ca="1">'RFR term structures'!H97-'RFR term structures'!D97</f>
        <v>#VALUE!</v>
      </c>
      <c r="J97" s="55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51"/>
      <c r="V97" s="18"/>
      <c r="W97" s="18"/>
      <c r="X97" s="18"/>
    </row>
    <row r="98" spans="1:24" s="19" customFormat="1" ht="15" x14ac:dyDescent="0.25">
      <c r="A98" s="18">
        <v>88</v>
      </c>
      <c r="B98" s="54"/>
      <c r="C98" s="54"/>
      <c r="D98" s="54"/>
      <c r="E98" s="54"/>
      <c r="F98" s="22"/>
      <c r="G98" s="55">
        <f ca="1">'RFR term structures'!F98-'RFR term structures'!B98</f>
        <v>4.1000000000000064E-4</v>
      </c>
      <c r="H98" s="55">
        <f ca="1">'RFR term structures'!G98-'RFR term structures'!C98</f>
        <v>3.2999999999999696E-4</v>
      </c>
      <c r="I98" s="55" t="e">
        <f ca="1">'RFR term structures'!H98-'RFR term structures'!D98</f>
        <v>#VALUE!</v>
      </c>
      <c r="J98" s="55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51"/>
      <c r="V98" s="18"/>
      <c r="W98" s="18"/>
      <c r="X98" s="18"/>
    </row>
    <row r="99" spans="1:24" s="19" customFormat="1" ht="15" x14ac:dyDescent="0.25">
      <c r="A99" s="18">
        <v>89</v>
      </c>
      <c r="B99" s="54"/>
      <c r="C99" s="54"/>
      <c r="D99" s="54"/>
      <c r="E99" s="54"/>
      <c r="F99" s="22"/>
      <c r="G99" s="55">
        <f ca="1">'RFR term structures'!F99-'RFR term structures'!B99</f>
        <v>4.1000000000000064E-4</v>
      </c>
      <c r="H99" s="55">
        <f ca="1">'RFR term structures'!G99-'RFR term structures'!C99</f>
        <v>3.2000000000000084E-4</v>
      </c>
      <c r="I99" s="55" t="e">
        <f ca="1">'RFR term structures'!H99-'RFR term structures'!D99</f>
        <v>#VALUE!</v>
      </c>
      <c r="J99" s="55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51"/>
      <c r="V99" s="18"/>
      <c r="W99" s="18"/>
      <c r="X99" s="18"/>
    </row>
    <row r="100" spans="1:24" s="19" customFormat="1" ht="15" x14ac:dyDescent="0.25">
      <c r="A100" s="18">
        <v>90</v>
      </c>
      <c r="B100" s="54"/>
      <c r="C100" s="54"/>
      <c r="D100" s="54"/>
      <c r="E100" s="54"/>
      <c r="F100" s="22"/>
      <c r="G100" s="55">
        <f ca="1">'RFR term structures'!F100-'RFR term structures'!B100</f>
        <v>4.1000000000000064E-4</v>
      </c>
      <c r="H100" s="55">
        <f ca="1">'RFR term structures'!G100-'RFR term structures'!C100</f>
        <v>3.2000000000000084E-4</v>
      </c>
      <c r="I100" s="55" t="e">
        <f ca="1">'RFR term structures'!H100-'RFR term structures'!D100</f>
        <v>#VALUE!</v>
      </c>
      <c r="J100" s="55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51"/>
      <c r="V100" s="18"/>
      <c r="W100" s="18"/>
      <c r="X100" s="18"/>
    </row>
    <row r="101" spans="1:24" s="19" customFormat="1" ht="15" x14ac:dyDescent="0.25">
      <c r="A101" s="18">
        <v>91</v>
      </c>
      <c r="B101" s="54"/>
      <c r="C101" s="54"/>
      <c r="D101" s="54"/>
      <c r="E101" s="54"/>
      <c r="F101" s="22"/>
      <c r="G101" s="55">
        <f ca="1">'RFR term structures'!F101-'RFR term structures'!B101</f>
        <v>3.9999999999999758E-4</v>
      </c>
      <c r="H101" s="55">
        <f ca="1">'RFR term structures'!G101-'RFR term structures'!C101</f>
        <v>3.2000000000000084E-4</v>
      </c>
      <c r="I101" s="55" t="e">
        <f ca="1">'RFR term structures'!H101-'RFR term structures'!D101</f>
        <v>#VALUE!</v>
      </c>
      <c r="J101" s="55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51"/>
      <c r="V101" s="18"/>
      <c r="W101" s="18"/>
      <c r="X101" s="18"/>
    </row>
    <row r="102" spans="1:24" s="19" customFormat="1" ht="15" x14ac:dyDescent="0.25">
      <c r="A102" s="18">
        <v>92</v>
      </c>
      <c r="B102" s="54"/>
      <c r="C102" s="54"/>
      <c r="D102" s="54"/>
      <c r="E102" s="54"/>
      <c r="F102" s="22"/>
      <c r="G102" s="55">
        <f ca="1">'RFR term structures'!F102-'RFR term structures'!B102</f>
        <v>4.0000000000000452E-4</v>
      </c>
      <c r="H102" s="55">
        <f ca="1">'RFR term structures'!G102-'RFR term structures'!C102</f>
        <v>3.199999999999939E-4</v>
      </c>
      <c r="I102" s="55" t="e">
        <f ca="1">'RFR term structures'!H102-'RFR term structures'!D102</f>
        <v>#VALUE!</v>
      </c>
      <c r="J102" s="55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51"/>
      <c r="V102" s="18"/>
      <c r="W102" s="18"/>
      <c r="X102" s="18"/>
    </row>
    <row r="103" spans="1:24" s="19" customFormat="1" ht="15" x14ac:dyDescent="0.25">
      <c r="A103" s="18">
        <v>93</v>
      </c>
      <c r="B103" s="54"/>
      <c r="C103" s="54"/>
      <c r="D103" s="54"/>
      <c r="E103" s="54"/>
      <c r="F103" s="22"/>
      <c r="G103" s="55">
        <f ca="1">'RFR term structures'!F103-'RFR term structures'!B103</f>
        <v>3.9000000000000146E-4</v>
      </c>
      <c r="H103" s="55">
        <f ca="1">'RFR term structures'!G103-'RFR term structures'!C103</f>
        <v>3.1000000000000472E-4</v>
      </c>
      <c r="I103" s="55" t="e">
        <f ca="1">'RFR term structures'!H103-'RFR term structures'!D103</f>
        <v>#VALUE!</v>
      </c>
      <c r="J103" s="55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51"/>
      <c r="V103" s="18"/>
      <c r="W103" s="18"/>
      <c r="X103" s="18"/>
    </row>
    <row r="104" spans="1:24" s="19" customFormat="1" ht="15" x14ac:dyDescent="0.25">
      <c r="A104" s="18">
        <v>94</v>
      </c>
      <c r="B104" s="54"/>
      <c r="C104" s="54"/>
      <c r="D104" s="54"/>
      <c r="E104" s="54"/>
      <c r="F104" s="22"/>
      <c r="G104" s="55">
        <f ca="1">'RFR term structures'!F104-'RFR term structures'!B104</f>
        <v>3.8999999999999452E-4</v>
      </c>
      <c r="H104" s="55">
        <f ca="1">'RFR term structures'!G104-'RFR term structures'!C104</f>
        <v>3.0999999999999778E-4</v>
      </c>
      <c r="I104" s="55" t="e">
        <f ca="1">'RFR term structures'!H104-'RFR term structures'!D104</f>
        <v>#VALUE!</v>
      </c>
      <c r="J104" s="55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51"/>
      <c r="V104" s="18"/>
      <c r="W104" s="18"/>
      <c r="X104" s="18"/>
    </row>
    <row r="105" spans="1:24" s="19" customFormat="1" ht="15" x14ac:dyDescent="0.25">
      <c r="A105" s="18">
        <v>95</v>
      </c>
      <c r="B105" s="54"/>
      <c r="C105" s="54"/>
      <c r="D105" s="54"/>
      <c r="E105" s="54"/>
      <c r="F105" s="22"/>
      <c r="G105" s="55">
        <f ca="1">'RFR term structures'!F105-'RFR term structures'!B105</f>
        <v>3.7999999999999839E-4</v>
      </c>
      <c r="H105" s="55">
        <f ca="1">'RFR term structures'!G105-'RFR term structures'!C105</f>
        <v>3.0000000000000165E-4</v>
      </c>
      <c r="I105" s="55" t="e">
        <f ca="1">'RFR term structures'!H105-'RFR term structures'!D105</f>
        <v>#VALUE!</v>
      </c>
      <c r="J105" s="55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51"/>
      <c r="V105" s="18"/>
      <c r="W105" s="18"/>
      <c r="X105" s="18"/>
    </row>
    <row r="106" spans="1:24" s="19" customFormat="1" ht="15" x14ac:dyDescent="0.25">
      <c r="A106" s="18">
        <v>96</v>
      </c>
      <c r="B106" s="54"/>
      <c r="C106" s="54"/>
      <c r="D106" s="54"/>
      <c r="E106" s="54"/>
      <c r="F106" s="22"/>
      <c r="G106" s="55">
        <f ca="1">'RFR term structures'!F106-'RFR term structures'!B106</f>
        <v>3.7999999999999839E-4</v>
      </c>
      <c r="H106" s="55">
        <f ca="1">'RFR term structures'!G106-'RFR term structures'!C106</f>
        <v>3.0000000000000165E-4</v>
      </c>
      <c r="I106" s="55" t="e">
        <f ca="1">'RFR term structures'!H106-'RFR term structures'!D106</f>
        <v>#VALUE!</v>
      </c>
      <c r="J106" s="55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51"/>
      <c r="V106" s="18"/>
      <c r="W106" s="18"/>
      <c r="X106" s="18"/>
    </row>
    <row r="107" spans="1:24" s="19" customFormat="1" ht="15" x14ac:dyDescent="0.25">
      <c r="A107" s="18">
        <v>97</v>
      </c>
      <c r="B107" s="54"/>
      <c r="C107" s="54"/>
      <c r="D107" s="54"/>
      <c r="E107" s="54"/>
      <c r="F107" s="75"/>
      <c r="G107" s="55">
        <f ca="1">'RFR term structures'!F107-'RFR term structures'!B107</f>
        <v>3.7999999999999839E-4</v>
      </c>
      <c r="H107" s="55">
        <f ca="1">'RFR term structures'!G107-'RFR term structures'!C107</f>
        <v>3.0000000000000165E-4</v>
      </c>
      <c r="I107" s="55" t="e">
        <f ca="1">'RFR term structures'!H107-'RFR term structures'!D107</f>
        <v>#VALUE!</v>
      </c>
      <c r="J107" s="55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51"/>
      <c r="V107" s="18"/>
      <c r="W107" s="18"/>
      <c r="X107" s="18"/>
    </row>
    <row r="108" spans="1:24" s="19" customFormat="1" ht="15" x14ac:dyDescent="0.25">
      <c r="A108" s="18">
        <v>98</v>
      </c>
      <c r="B108" s="54"/>
      <c r="C108" s="54"/>
      <c r="D108" s="54"/>
      <c r="E108" s="54"/>
      <c r="F108" s="22"/>
      <c r="G108" s="55">
        <f ca="1">'RFR term structures'!F108-'RFR term structures'!B108</f>
        <v>3.7000000000000227E-4</v>
      </c>
      <c r="H108" s="55">
        <f ca="1">'RFR term structures'!G108-'RFR term structures'!C108</f>
        <v>2.8999999999999859E-4</v>
      </c>
      <c r="I108" s="55" t="e">
        <f ca="1">'RFR term structures'!H108-'RFR term structures'!D108</f>
        <v>#VALUE!</v>
      </c>
      <c r="J108" s="55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51"/>
      <c r="V108" s="18"/>
      <c r="W108" s="18"/>
      <c r="X108" s="18"/>
    </row>
    <row r="109" spans="1:24" s="19" customFormat="1" ht="15" x14ac:dyDescent="0.25">
      <c r="A109" s="18">
        <v>99</v>
      </c>
      <c r="B109" s="54"/>
      <c r="C109" s="54"/>
      <c r="D109" s="54"/>
      <c r="E109" s="54"/>
      <c r="F109" s="22"/>
      <c r="G109" s="55">
        <f ca="1">'RFR term structures'!F109-'RFR term structures'!B109</f>
        <v>3.6999999999999533E-4</v>
      </c>
      <c r="H109" s="55">
        <f ca="1">'RFR term structures'!G109-'RFR term structures'!C109</f>
        <v>2.8999999999999859E-4</v>
      </c>
      <c r="I109" s="55" t="e">
        <f ca="1">'RFR term structures'!H109-'RFR term structures'!D109</f>
        <v>#VALUE!</v>
      </c>
      <c r="J109" s="55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51"/>
      <c r="V109" s="18"/>
      <c r="W109" s="18"/>
      <c r="X109" s="18"/>
    </row>
    <row r="110" spans="1:24" s="19" customFormat="1" ht="15" x14ac:dyDescent="0.25">
      <c r="A110" s="18">
        <v>100</v>
      </c>
      <c r="B110" s="54"/>
      <c r="C110" s="54"/>
      <c r="D110" s="54"/>
      <c r="E110" s="54"/>
      <c r="F110" s="22"/>
      <c r="G110" s="55">
        <f ca="1">'RFR term structures'!F110-'RFR term structures'!B110</f>
        <v>3.6000000000000615E-4</v>
      </c>
      <c r="H110" s="55">
        <f ca="1">'RFR term structures'!G110-'RFR term structures'!C110</f>
        <v>2.8999999999999859E-4</v>
      </c>
      <c r="I110" s="55" t="e">
        <f ca="1">'RFR term structures'!H110-'RFR term structures'!D110</f>
        <v>#VALUE!</v>
      </c>
      <c r="J110" s="55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51"/>
      <c r="V110" s="18"/>
      <c r="W110" s="18"/>
      <c r="X110" s="18"/>
    </row>
    <row r="111" spans="1:24" s="19" customFormat="1" ht="15" x14ac:dyDescent="0.25">
      <c r="A111" s="18">
        <v>101</v>
      </c>
      <c r="B111" s="54"/>
      <c r="C111" s="54"/>
      <c r="D111" s="54"/>
      <c r="E111" s="54"/>
      <c r="F111" s="22"/>
      <c r="G111" s="55">
        <f ca="1">'RFR term structures'!F111-'RFR term structures'!B111</f>
        <v>3.6999999999999533E-4</v>
      </c>
      <c r="H111" s="55">
        <f ca="1">'RFR term structures'!G111-'RFR term structures'!C111</f>
        <v>2.8000000000000247E-4</v>
      </c>
      <c r="I111" s="55" t="e">
        <f ca="1">'RFR term structures'!H111-'RFR term structures'!D111</f>
        <v>#VALUE!</v>
      </c>
      <c r="J111" s="55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51"/>
      <c r="V111" s="18"/>
      <c r="W111" s="18"/>
      <c r="X111" s="18"/>
    </row>
    <row r="112" spans="1:24" s="19" customFormat="1" ht="15" x14ac:dyDescent="0.25">
      <c r="A112" s="18">
        <v>102</v>
      </c>
      <c r="B112" s="54"/>
      <c r="C112" s="54"/>
      <c r="D112" s="54"/>
      <c r="E112" s="54"/>
      <c r="F112" s="22"/>
      <c r="G112" s="55">
        <f ca="1">'RFR term structures'!F112-'RFR term structures'!B112</f>
        <v>3.5999999999999921E-4</v>
      </c>
      <c r="H112" s="55">
        <f ca="1">'RFR term structures'!G112-'RFR term structures'!C112</f>
        <v>2.8000000000000247E-4</v>
      </c>
      <c r="I112" s="55" t="e">
        <f ca="1">'RFR term structures'!H112-'RFR term structures'!D112</f>
        <v>#VALUE!</v>
      </c>
      <c r="J112" s="55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51"/>
      <c r="V112" s="18"/>
      <c r="W112" s="18"/>
      <c r="X112" s="18"/>
    </row>
    <row r="113" spans="1:24" s="19" customFormat="1" ht="15" x14ac:dyDescent="0.25">
      <c r="A113" s="18">
        <v>103</v>
      </c>
      <c r="B113" s="54"/>
      <c r="C113" s="54"/>
      <c r="D113" s="54"/>
      <c r="E113" s="54"/>
      <c r="F113" s="22"/>
      <c r="G113" s="55">
        <f ca="1">'RFR term structures'!F113-'RFR term structures'!B113</f>
        <v>3.5000000000000309E-4</v>
      </c>
      <c r="H113" s="55">
        <f ca="1">'RFR term structures'!G113-'RFR term structures'!C113</f>
        <v>2.7999999999999553E-4</v>
      </c>
      <c r="I113" s="55" t="e">
        <f ca="1">'RFR term structures'!H113-'RFR term structures'!D113</f>
        <v>#VALUE!</v>
      </c>
      <c r="J113" s="55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51"/>
      <c r="V113" s="18"/>
      <c r="W113" s="18"/>
      <c r="X113" s="18"/>
    </row>
    <row r="114" spans="1:24" s="19" customFormat="1" ht="15" x14ac:dyDescent="0.25">
      <c r="A114" s="18">
        <v>104</v>
      </c>
      <c r="B114" s="54"/>
      <c r="C114" s="54"/>
      <c r="D114" s="54"/>
      <c r="E114" s="54"/>
      <c r="F114" s="22"/>
      <c r="G114" s="55">
        <f ca="1">'RFR term structures'!F114-'RFR term structures'!B114</f>
        <v>3.5999999999999921E-4</v>
      </c>
      <c r="H114" s="55">
        <f ca="1">'RFR term structures'!G114-'RFR term structures'!C114</f>
        <v>2.6999999999999941E-4</v>
      </c>
      <c r="I114" s="55" t="e">
        <f ca="1">'RFR term structures'!H114-'RFR term structures'!D114</f>
        <v>#VALUE!</v>
      </c>
      <c r="J114" s="55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51"/>
      <c r="V114" s="18"/>
      <c r="W114" s="18"/>
      <c r="X114" s="18"/>
    </row>
    <row r="115" spans="1:24" s="19" customFormat="1" ht="15" x14ac:dyDescent="0.25">
      <c r="A115" s="18">
        <v>105</v>
      </c>
      <c r="B115" s="54"/>
      <c r="C115" s="54"/>
      <c r="D115" s="54"/>
      <c r="E115" s="54"/>
      <c r="F115" s="22"/>
      <c r="G115" s="55">
        <f ca="1">'RFR term structures'!F115-'RFR term structures'!B115</f>
        <v>3.5000000000000309E-4</v>
      </c>
      <c r="H115" s="55">
        <f ca="1">'RFR term structures'!G115-'RFR term structures'!C115</f>
        <v>2.6999999999999941E-4</v>
      </c>
      <c r="I115" s="55" t="e">
        <f ca="1">'RFR term structures'!H115-'RFR term structures'!D115</f>
        <v>#VALUE!</v>
      </c>
      <c r="J115" s="55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51"/>
      <c r="V115" s="18"/>
      <c r="W115" s="18"/>
      <c r="X115" s="18"/>
    </row>
    <row r="116" spans="1:24" s="19" customFormat="1" ht="15" x14ac:dyDescent="0.25">
      <c r="A116" s="18">
        <v>106</v>
      </c>
      <c r="B116" s="54"/>
      <c r="C116" s="54"/>
      <c r="D116" s="54"/>
      <c r="E116" s="54"/>
      <c r="F116" s="22"/>
      <c r="G116" s="55">
        <f ca="1">'RFR term structures'!F116-'RFR term structures'!B116</f>
        <v>3.4999999999999615E-4</v>
      </c>
      <c r="H116" s="55">
        <f ca="1">'RFR term structures'!G116-'RFR term structures'!C116</f>
        <v>2.6999999999999941E-4</v>
      </c>
      <c r="I116" s="55" t="e">
        <f ca="1">'RFR term structures'!H116-'RFR term structures'!D116</f>
        <v>#VALUE!</v>
      </c>
      <c r="J116" s="55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51"/>
      <c r="V116" s="18"/>
      <c r="W116" s="18"/>
      <c r="X116" s="18"/>
    </row>
    <row r="117" spans="1:24" s="19" customFormat="1" ht="15" x14ac:dyDescent="0.25">
      <c r="A117" s="18">
        <v>107</v>
      </c>
      <c r="B117" s="54"/>
      <c r="C117" s="54"/>
      <c r="D117" s="54"/>
      <c r="E117" s="54"/>
      <c r="F117" s="22"/>
      <c r="G117" s="55">
        <f ca="1">'RFR term structures'!F117-'RFR term structures'!B117</f>
        <v>3.4000000000000002E-4</v>
      </c>
      <c r="H117" s="55">
        <f ca="1">'RFR term structures'!G117-'RFR term structures'!C117</f>
        <v>2.6999999999999941E-4</v>
      </c>
      <c r="I117" s="55" t="e">
        <f ca="1">'RFR term structures'!H117-'RFR term structures'!D117</f>
        <v>#VALUE!</v>
      </c>
      <c r="J117" s="55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51"/>
      <c r="V117" s="18"/>
      <c r="W117" s="18"/>
      <c r="X117" s="18"/>
    </row>
    <row r="118" spans="1:24" s="19" customFormat="1" ht="15" x14ac:dyDescent="0.25">
      <c r="A118" s="18">
        <v>108</v>
      </c>
      <c r="B118" s="54"/>
      <c r="C118" s="54"/>
      <c r="D118" s="54"/>
      <c r="E118" s="54"/>
      <c r="F118" s="22"/>
      <c r="G118" s="55">
        <f ca="1">'RFR term structures'!F118-'RFR term structures'!B118</f>
        <v>3.4000000000000002E-4</v>
      </c>
      <c r="H118" s="55">
        <f ca="1">'RFR term structures'!G118-'RFR term structures'!C118</f>
        <v>2.6999999999999941E-4</v>
      </c>
      <c r="I118" s="55" t="e">
        <f ca="1">'RFR term structures'!H118-'RFR term structures'!D118</f>
        <v>#VALUE!</v>
      </c>
      <c r="J118" s="55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51"/>
      <c r="V118" s="18"/>
      <c r="W118" s="18"/>
      <c r="X118" s="18"/>
    </row>
    <row r="119" spans="1:24" s="19" customFormat="1" ht="15" x14ac:dyDescent="0.25">
      <c r="A119" s="18">
        <v>109</v>
      </c>
      <c r="B119" s="54"/>
      <c r="C119" s="54"/>
      <c r="D119" s="54"/>
      <c r="E119" s="54"/>
      <c r="F119" s="22"/>
      <c r="G119" s="55">
        <f ca="1">'RFR term structures'!F119-'RFR term structures'!B119</f>
        <v>3.4000000000000002E-4</v>
      </c>
      <c r="H119" s="55">
        <f ca="1">'RFR term structures'!G119-'RFR term structures'!C119</f>
        <v>2.6000000000000328E-4</v>
      </c>
      <c r="I119" s="55" t="e">
        <f ca="1">'RFR term structures'!H119-'RFR term structures'!D119</f>
        <v>#VALUE!</v>
      </c>
      <c r="J119" s="55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51"/>
      <c r="V119" s="18"/>
      <c r="W119" s="18"/>
      <c r="X119" s="18"/>
    </row>
    <row r="120" spans="1:24" s="19" customFormat="1" ht="15" x14ac:dyDescent="0.25">
      <c r="A120" s="18">
        <v>110</v>
      </c>
      <c r="B120" s="54"/>
      <c r="C120" s="54"/>
      <c r="D120" s="54"/>
      <c r="E120" s="54"/>
      <c r="F120" s="22"/>
      <c r="G120" s="55">
        <f ca="1">'RFR term structures'!F120-'RFR term structures'!B120</f>
        <v>3.300000000000039E-4</v>
      </c>
      <c r="H120" s="55">
        <f ca="1">'RFR term structures'!G120-'RFR term structures'!C120</f>
        <v>2.6000000000000328E-4</v>
      </c>
      <c r="I120" s="55" t="e">
        <f ca="1">'RFR term structures'!H120-'RFR term structures'!D120</f>
        <v>#VALUE!</v>
      </c>
      <c r="J120" s="55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51"/>
      <c r="V120" s="18"/>
      <c r="W120" s="18"/>
      <c r="X120" s="18"/>
    </row>
    <row r="121" spans="1:24" s="19" customFormat="1" ht="15" x14ac:dyDescent="0.25">
      <c r="A121" s="18">
        <v>111</v>
      </c>
      <c r="B121" s="54"/>
      <c r="C121" s="54"/>
      <c r="D121" s="54"/>
      <c r="E121" s="54"/>
      <c r="F121" s="22"/>
      <c r="G121" s="55">
        <f ca="1">'RFR term structures'!F121-'RFR term structures'!B121</f>
        <v>3.300000000000039E-4</v>
      </c>
      <c r="H121" s="55">
        <f ca="1">'RFR term structures'!G121-'RFR term structures'!C121</f>
        <v>2.5000000000000022E-4</v>
      </c>
      <c r="I121" s="55" t="e">
        <f ca="1">'RFR term structures'!H121-'RFR term structures'!D121</f>
        <v>#VALUE!</v>
      </c>
      <c r="J121" s="55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51"/>
      <c r="V121" s="18"/>
      <c r="W121" s="18"/>
      <c r="X121" s="18"/>
    </row>
    <row r="122" spans="1:24" s="19" customFormat="1" ht="15" x14ac:dyDescent="0.25">
      <c r="A122" s="18">
        <v>112</v>
      </c>
      <c r="B122" s="54"/>
      <c r="C122" s="54"/>
      <c r="D122" s="54"/>
      <c r="E122" s="54"/>
      <c r="F122" s="22"/>
      <c r="G122" s="55">
        <f ca="1">'RFR term structures'!F122-'RFR term structures'!B122</f>
        <v>3.2999999999999696E-4</v>
      </c>
      <c r="H122" s="55">
        <f ca="1">'RFR term structures'!G122-'RFR term structures'!C122</f>
        <v>2.5999999999999635E-4</v>
      </c>
      <c r="I122" s="55" t="e">
        <f ca="1">'RFR term structures'!H122-'RFR term structures'!D122</f>
        <v>#VALUE!</v>
      </c>
      <c r="J122" s="55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51"/>
      <c r="V122" s="18"/>
      <c r="W122" s="18"/>
      <c r="X122" s="18"/>
    </row>
    <row r="123" spans="1:24" s="19" customFormat="1" ht="15" x14ac:dyDescent="0.25">
      <c r="A123" s="18">
        <v>113</v>
      </c>
      <c r="B123" s="54"/>
      <c r="C123" s="54"/>
      <c r="D123" s="54"/>
      <c r="E123" s="54"/>
      <c r="F123" s="22"/>
      <c r="G123" s="55">
        <f ca="1">'RFR term structures'!F123-'RFR term structures'!B123</f>
        <v>3.2000000000000084E-4</v>
      </c>
      <c r="H123" s="55">
        <f ca="1">'RFR term structures'!G123-'RFR term structures'!C123</f>
        <v>2.5999999999999635E-4</v>
      </c>
      <c r="I123" s="55" t="e">
        <f ca="1">'RFR term structures'!H123-'RFR term structures'!D123</f>
        <v>#VALUE!</v>
      </c>
      <c r="J123" s="55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51"/>
      <c r="V123" s="18"/>
      <c r="W123" s="18"/>
      <c r="X123" s="18"/>
    </row>
    <row r="124" spans="1:24" s="19" customFormat="1" ht="15" x14ac:dyDescent="0.25">
      <c r="A124" s="18">
        <v>114</v>
      </c>
      <c r="B124" s="54"/>
      <c r="C124" s="54"/>
      <c r="D124" s="54"/>
      <c r="E124" s="54"/>
      <c r="F124" s="22"/>
      <c r="G124" s="55">
        <f ca="1">'RFR term structures'!F124-'RFR term structures'!B124</f>
        <v>3.2000000000000084E-4</v>
      </c>
      <c r="H124" s="55">
        <f ca="1">'RFR term structures'!G124-'RFR term structures'!C124</f>
        <v>2.5000000000000022E-4</v>
      </c>
      <c r="I124" s="55" t="e">
        <f ca="1">'RFR term structures'!H124-'RFR term structures'!D124</f>
        <v>#VALUE!</v>
      </c>
      <c r="J124" s="55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51"/>
      <c r="V124" s="18"/>
      <c r="W124" s="18"/>
      <c r="X124" s="18"/>
    </row>
    <row r="125" spans="1:24" s="19" customFormat="1" ht="15" x14ac:dyDescent="0.25">
      <c r="A125" s="18">
        <v>115</v>
      </c>
      <c r="B125" s="54"/>
      <c r="C125" s="54"/>
      <c r="D125" s="54"/>
      <c r="E125" s="54"/>
      <c r="F125" s="22"/>
      <c r="G125" s="55">
        <f ca="1">'RFR term structures'!F125-'RFR term structures'!B125</f>
        <v>3.1000000000000472E-4</v>
      </c>
      <c r="H125" s="55">
        <f ca="1">'RFR term structures'!G125-'RFR term structures'!C125</f>
        <v>2.4999999999999328E-4</v>
      </c>
      <c r="I125" s="55" t="e">
        <f ca="1">'RFR term structures'!H125-'RFR term structures'!D125</f>
        <v>#VALUE!</v>
      </c>
      <c r="J125" s="55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51"/>
      <c r="V125" s="18"/>
      <c r="W125" s="18"/>
      <c r="X125" s="18"/>
    </row>
    <row r="126" spans="1:24" s="19" customFormat="1" ht="15" x14ac:dyDescent="0.25">
      <c r="A126" s="18">
        <v>116</v>
      </c>
      <c r="B126" s="54"/>
      <c r="C126" s="54"/>
      <c r="D126" s="54"/>
      <c r="E126" s="54"/>
      <c r="F126" s="22"/>
      <c r="G126" s="55">
        <f ca="1">'RFR term structures'!F126-'RFR term structures'!B126</f>
        <v>3.2000000000000084E-4</v>
      </c>
      <c r="H126" s="55">
        <f ca="1">'RFR term structures'!G126-'RFR term structures'!C126</f>
        <v>2.5000000000000022E-4</v>
      </c>
      <c r="I126" s="55" t="e">
        <f ca="1">'RFR term structures'!H126-'RFR term structures'!D126</f>
        <v>#VALUE!</v>
      </c>
      <c r="J126" s="55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51"/>
      <c r="V126" s="18"/>
      <c r="W126" s="18"/>
      <c r="X126" s="18"/>
    </row>
    <row r="127" spans="1:24" s="19" customFormat="1" ht="15" x14ac:dyDescent="0.25">
      <c r="A127" s="18">
        <v>117</v>
      </c>
      <c r="B127" s="54"/>
      <c r="C127" s="54"/>
      <c r="D127" s="54"/>
      <c r="E127" s="54"/>
      <c r="F127" s="22"/>
      <c r="G127" s="55">
        <f ca="1">'RFR term structures'!F127-'RFR term structures'!B127</f>
        <v>3.0999999999999778E-4</v>
      </c>
      <c r="H127" s="55">
        <f ca="1">'RFR term structures'!G127-'RFR term structures'!C127</f>
        <v>2.5000000000000022E-4</v>
      </c>
      <c r="I127" s="55" t="e">
        <f ca="1">'RFR term structures'!H127-'RFR term structures'!D127</f>
        <v>#VALUE!</v>
      </c>
      <c r="J127" s="55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51"/>
      <c r="V127" s="18"/>
      <c r="W127" s="18"/>
      <c r="X127" s="18"/>
    </row>
    <row r="128" spans="1:24" s="19" customFormat="1" ht="15" x14ac:dyDescent="0.25">
      <c r="A128" s="18">
        <v>118</v>
      </c>
      <c r="B128" s="54"/>
      <c r="C128" s="54"/>
      <c r="D128" s="54"/>
      <c r="E128" s="54"/>
      <c r="F128" s="22"/>
      <c r="G128" s="55">
        <f ca="1">'RFR term structures'!F128-'RFR term structures'!B128</f>
        <v>3.0999999999999778E-4</v>
      </c>
      <c r="H128" s="55">
        <f ca="1">'RFR term structures'!G128-'RFR term structures'!C128</f>
        <v>2.5000000000000022E-4</v>
      </c>
      <c r="I128" s="55" t="e">
        <f ca="1">'RFR term structures'!H128-'RFR term structures'!D128</f>
        <v>#VALUE!</v>
      </c>
      <c r="J128" s="5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51"/>
      <c r="V128" s="18"/>
      <c r="W128" s="18"/>
      <c r="X128" s="18"/>
    </row>
    <row r="129" spans="1:24" s="19" customFormat="1" ht="15" x14ac:dyDescent="0.25">
      <c r="A129" s="18">
        <v>119</v>
      </c>
      <c r="B129" s="54"/>
      <c r="C129" s="54"/>
      <c r="D129" s="54"/>
      <c r="E129" s="54"/>
      <c r="F129" s="22"/>
      <c r="G129" s="55">
        <f ca="1">'RFR term structures'!F129-'RFR term structures'!B129</f>
        <v>3.0999999999999778E-4</v>
      </c>
      <c r="H129" s="55">
        <f ca="1">'RFR term structures'!G129-'RFR term structures'!C129</f>
        <v>2.5000000000000022E-4</v>
      </c>
      <c r="I129" s="55" t="e">
        <f ca="1">'RFR term structures'!H129-'RFR term structures'!D129</f>
        <v>#VALUE!</v>
      </c>
      <c r="J129" s="55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51"/>
      <c r="V129" s="18"/>
      <c r="W129" s="18"/>
      <c r="X129" s="18"/>
    </row>
    <row r="130" spans="1:24" s="19" customFormat="1" ht="15" x14ac:dyDescent="0.25">
      <c r="A130" s="18">
        <v>120</v>
      </c>
      <c r="B130" s="54"/>
      <c r="C130" s="54"/>
      <c r="D130" s="54"/>
      <c r="E130" s="54"/>
      <c r="F130" s="22"/>
      <c r="G130" s="55">
        <f ca="1">'RFR term structures'!F130-'RFR term structures'!B130</f>
        <v>3.0999999999999778E-4</v>
      </c>
      <c r="H130" s="55">
        <f ca="1">'RFR term structures'!G130-'RFR term structures'!C130</f>
        <v>2.3999999999999716E-4</v>
      </c>
      <c r="I130" s="55" t="e">
        <f ca="1">'RFR term structures'!H130-'RFR term structures'!D130</f>
        <v>#VALUE!</v>
      </c>
      <c r="J130" s="55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9" customFormat="1" ht="15" x14ac:dyDescent="0.25">
      <c r="A131" s="18"/>
      <c r="B131" s="39"/>
      <c r="C131" s="39"/>
      <c r="D131" s="39"/>
      <c r="E131" s="39"/>
      <c r="F131" s="22"/>
      <c r="G131" s="41"/>
      <c r="H131" s="41"/>
      <c r="I131" s="41"/>
      <c r="J131" s="41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9" customFormat="1" ht="15" x14ac:dyDescent="0.25">
      <c r="A132" s="18"/>
      <c r="B132" s="39"/>
      <c r="C132" s="39"/>
      <c r="D132" s="39"/>
      <c r="E132" s="39"/>
      <c r="F132" s="22"/>
      <c r="G132" s="41"/>
      <c r="H132" s="41"/>
      <c r="I132" s="41"/>
      <c r="J132" s="41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s="19" customFormat="1" ht="15" x14ac:dyDescent="0.25">
      <c r="A133" s="18"/>
      <c r="B133" s="39"/>
      <c r="C133" s="39"/>
      <c r="D133" s="39"/>
      <c r="E133" s="39"/>
      <c r="F133" s="22"/>
      <c r="G133" s="41"/>
      <c r="H133" s="41"/>
      <c r="I133" s="41"/>
      <c r="J133" s="41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s="19" customFormat="1" ht="15" x14ac:dyDescent="0.25">
      <c r="A134" s="18"/>
      <c r="B134" s="39"/>
      <c r="C134" s="39"/>
      <c r="D134" s="39"/>
      <c r="E134" s="39"/>
      <c r="F134" s="22"/>
      <c r="G134" s="41"/>
      <c r="H134" s="41"/>
      <c r="I134" s="41"/>
      <c r="J134" s="41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s="19" customFormat="1" ht="15" x14ac:dyDescent="0.25">
      <c r="A135" s="18"/>
      <c r="B135" s="39"/>
      <c r="C135" s="39"/>
      <c r="D135" s="39"/>
      <c r="E135" s="39"/>
      <c r="F135" s="22"/>
      <c r="G135" s="41"/>
      <c r="H135" s="41"/>
      <c r="I135" s="41"/>
      <c r="J135" s="41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s="19" customFormat="1" ht="15" x14ac:dyDescent="0.25">
      <c r="A136" s="18"/>
      <c r="B136" s="39"/>
      <c r="C136" s="39"/>
      <c r="D136" s="39"/>
      <c r="E136" s="39"/>
      <c r="F136" s="22"/>
      <c r="G136" s="41"/>
      <c r="H136" s="41"/>
      <c r="I136" s="41"/>
      <c r="J136" s="41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s="19" customFormat="1" ht="15" x14ac:dyDescent="0.25">
      <c r="A137" s="18"/>
      <c r="B137" s="39"/>
      <c r="C137" s="39"/>
      <c r="D137" s="39"/>
      <c r="E137" s="39"/>
      <c r="F137" s="22"/>
      <c r="G137" s="41"/>
      <c r="H137" s="41"/>
      <c r="I137" s="41"/>
      <c r="J137" s="41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s="19" customFormat="1" ht="15" x14ac:dyDescent="0.25">
      <c r="A138" s="18"/>
      <c r="B138" s="39"/>
      <c r="C138" s="39"/>
      <c r="D138" s="39"/>
      <c r="E138" s="39"/>
      <c r="F138" s="22"/>
      <c r="G138" s="41"/>
      <c r="H138" s="41"/>
      <c r="I138" s="41"/>
      <c r="J138" s="41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s="19" customFormat="1" ht="15" x14ac:dyDescent="0.25">
      <c r="A139" s="18"/>
      <c r="B139" s="39"/>
      <c r="C139" s="39"/>
      <c r="D139" s="39"/>
      <c r="E139" s="39"/>
      <c r="F139" s="22"/>
      <c r="G139" s="41"/>
      <c r="H139" s="41"/>
      <c r="I139" s="41"/>
      <c r="J139" s="41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s="19" customFormat="1" ht="15" x14ac:dyDescent="0.25">
      <c r="A140" s="18"/>
      <c r="B140" s="39"/>
      <c r="C140" s="39"/>
      <c r="D140" s="39"/>
      <c r="E140" s="39"/>
      <c r="F140" s="22"/>
      <c r="G140" s="41"/>
      <c r="H140" s="41"/>
      <c r="I140" s="41"/>
      <c r="J140" s="41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s="19" customFormat="1" ht="15" x14ac:dyDescent="0.25">
      <c r="A141" s="18"/>
      <c r="B141" s="39"/>
      <c r="C141" s="39"/>
      <c r="D141" s="39"/>
      <c r="E141" s="39"/>
      <c r="F141" s="22"/>
      <c r="G141" s="41"/>
      <c r="H141" s="41"/>
      <c r="I141" s="41"/>
      <c r="J141" s="41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s="19" customFormat="1" ht="15" x14ac:dyDescent="0.25">
      <c r="A142" s="18"/>
      <c r="B142" s="39"/>
      <c r="C142" s="39"/>
      <c r="D142" s="39"/>
      <c r="E142" s="39"/>
      <c r="F142" s="22"/>
      <c r="G142" s="41"/>
      <c r="H142" s="41"/>
      <c r="I142" s="41"/>
      <c r="J142" s="41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s="19" customFormat="1" ht="15" x14ac:dyDescent="0.25">
      <c r="A143" s="18"/>
      <c r="B143" s="39"/>
      <c r="C143" s="39"/>
      <c r="D143" s="39"/>
      <c r="E143" s="39"/>
      <c r="F143" s="22"/>
      <c r="G143" s="41"/>
      <c r="H143" s="41"/>
      <c r="I143" s="41"/>
      <c r="J143" s="41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s="19" customFormat="1" ht="15" x14ac:dyDescent="0.25">
      <c r="A144" s="18"/>
      <c r="B144" s="39"/>
      <c r="C144" s="39"/>
      <c r="D144" s="39"/>
      <c r="E144" s="39"/>
      <c r="F144" s="22"/>
      <c r="G144" s="41"/>
      <c r="H144" s="41"/>
      <c r="I144" s="41"/>
      <c r="J144" s="41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s="19" customFormat="1" ht="15" x14ac:dyDescent="0.25">
      <c r="A145" s="18"/>
      <c r="B145" s="39"/>
      <c r="C145" s="39"/>
      <c r="D145" s="39"/>
      <c r="E145" s="39"/>
      <c r="F145" s="22"/>
      <c r="G145" s="41"/>
      <c r="H145" s="41"/>
      <c r="I145" s="41"/>
      <c r="J145" s="41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s="19" customFormat="1" ht="15" x14ac:dyDescent="0.25">
      <c r="A146" s="18"/>
      <c r="B146" s="39"/>
      <c r="C146" s="39"/>
      <c r="D146" s="39"/>
      <c r="E146" s="39"/>
      <c r="F146" s="22"/>
      <c r="G146" s="41"/>
      <c r="H146" s="41"/>
      <c r="I146" s="41"/>
      <c r="J146" s="41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s="19" customFormat="1" ht="15" x14ac:dyDescent="0.25">
      <c r="A147" s="18"/>
      <c r="B147" s="39"/>
      <c r="C147" s="39"/>
      <c r="D147" s="39"/>
      <c r="E147" s="39"/>
      <c r="F147" s="22"/>
      <c r="G147" s="41"/>
      <c r="H147" s="41"/>
      <c r="I147" s="41"/>
      <c r="J147" s="41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s="19" customFormat="1" ht="15" x14ac:dyDescent="0.25">
      <c r="A148" s="18"/>
      <c r="B148" s="39"/>
      <c r="C148" s="39"/>
      <c r="D148" s="39"/>
      <c r="E148" s="39"/>
      <c r="F148" s="22"/>
      <c r="G148" s="41"/>
      <c r="H148" s="41"/>
      <c r="I148" s="41"/>
      <c r="J148" s="41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s="19" customFormat="1" ht="15" x14ac:dyDescent="0.25">
      <c r="A149" s="18"/>
      <c r="B149" s="39"/>
      <c r="C149" s="39"/>
      <c r="D149" s="39"/>
      <c r="E149" s="39"/>
      <c r="F149" s="22"/>
      <c r="G149" s="41"/>
      <c r="H149" s="41"/>
      <c r="I149" s="41"/>
      <c r="J149" s="41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s="19" customFormat="1" ht="15" x14ac:dyDescent="0.25">
      <c r="A150" s="18"/>
      <c r="B150" s="39"/>
      <c r="C150" s="39"/>
      <c r="D150" s="39"/>
      <c r="E150" s="39"/>
      <c r="F150" s="22"/>
      <c r="G150" s="41"/>
      <c r="H150" s="41"/>
      <c r="I150" s="41"/>
      <c r="J150" s="41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s="19" customFormat="1" ht="15" x14ac:dyDescent="0.25">
      <c r="A151" s="18"/>
      <c r="B151" s="39"/>
      <c r="C151" s="39"/>
      <c r="D151" s="39"/>
      <c r="E151" s="39"/>
      <c r="F151" s="22"/>
      <c r="G151" s="41"/>
      <c r="H151" s="41"/>
      <c r="I151" s="41"/>
      <c r="J151" s="41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s="19" customFormat="1" ht="15" x14ac:dyDescent="0.25">
      <c r="A152" s="18"/>
      <c r="B152" s="39"/>
      <c r="C152" s="39"/>
      <c r="D152" s="39"/>
      <c r="E152" s="39"/>
      <c r="F152" s="22"/>
      <c r="G152" s="41"/>
      <c r="H152" s="41"/>
      <c r="I152" s="41"/>
      <c r="J152" s="41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s="19" customFormat="1" ht="15" x14ac:dyDescent="0.25">
      <c r="A153" s="18"/>
      <c r="B153" s="39"/>
      <c r="C153" s="39"/>
      <c r="D153" s="39"/>
      <c r="E153" s="39"/>
      <c r="F153" s="22"/>
      <c r="G153" s="41"/>
      <c r="H153" s="41"/>
      <c r="I153" s="41"/>
      <c r="J153" s="41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s="19" customFormat="1" ht="15" x14ac:dyDescent="0.25">
      <c r="A154" s="18"/>
      <c r="B154" s="39"/>
      <c r="C154" s="39"/>
      <c r="D154" s="39"/>
      <c r="E154" s="39"/>
      <c r="F154" s="22"/>
      <c r="G154" s="41"/>
      <c r="H154" s="41"/>
      <c r="I154" s="41"/>
      <c r="J154" s="41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s="19" customFormat="1" ht="15" x14ac:dyDescent="0.25">
      <c r="A155" s="18"/>
      <c r="B155" s="39"/>
      <c r="C155" s="39"/>
      <c r="D155" s="39"/>
      <c r="E155" s="39"/>
      <c r="F155" s="22"/>
      <c r="G155" s="41"/>
      <c r="H155" s="41"/>
      <c r="I155" s="41"/>
      <c r="J155" s="41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s="19" customFormat="1" ht="15" x14ac:dyDescent="0.25">
      <c r="A156" s="18"/>
      <c r="B156" s="39"/>
      <c r="C156" s="39"/>
      <c r="D156" s="39"/>
      <c r="E156" s="39"/>
      <c r="F156" s="22"/>
      <c r="G156" s="41"/>
      <c r="H156" s="41"/>
      <c r="I156" s="41"/>
      <c r="J156" s="41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s="19" customFormat="1" ht="15" x14ac:dyDescent="0.25">
      <c r="A157" s="18"/>
      <c r="B157" s="39"/>
      <c r="C157" s="39"/>
      <c r="D157" s="39"/>
      <c r="E157" s="39"/>
      <c r="F157" s="22"/>
      <c r="G157" s="41"/>
      <c r="H157" s="41"/>
      <c r="I157" s="41"/>
      <c r="J157" s="41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s="19" customFormat="1" ht="15" x14ac:dyDescent="0.25">
      <c r="A158" s="18"/>
      <c r="B158" s="39"/>
      <c r="C158" s="39"/>
      <c r="D158" s="39"/>
      <c r="E158" s="39"/>
      <c r="F158" s="22"/>
      <c r="G158" s="41"/>
      <c r="H158" s="41"/>
      <c r="I158" s="41"/>
      <c r="J158" s="41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s="19" customFormat="1" ht="15" x14ac:dyDescent="0.25">
      <c r="A159" s="18"/>
      <c r="B159" s="39"/>
      <c r="C159" s="39"/>
      <c r="D159" s="39"/>
      <c r="E159" s="39"/>
      <c r="F159" s="22"/>
      <c r="G159" s="41"/>
      <c r="H159" s="41"/>
      <c r="I159" s="41"/>
      <c r="J159" s="41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s="19" customFormat="1" ht="15" x14ac:dyDescent="0.25">
      <c r="A160" s="18"/>
      <c r="B160" s="39"/>
      <c r="C160" s="39"/>
      <c r="D160" s="39"/>
      <c r="E160" s="39"/>
      <c r="F160" s="22"/>
      <c r="G160" s="41"/>
      <c r="H160" s="41"/>
      <c r="I160" s="41"/>
      <c r="J160" s="41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s="19" customFormat="1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s="19" customFormat="1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s="19" customFormat="1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s="19" customFormat="1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s="19" customFormat="1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s="19" customFormat="1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s="19" customFormat="1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s="19" customFormat="1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s="19" customFormat="1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s="19" customFormat="1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</sheetData>
  <mergeCells count="3">
    <mergeCell ref="H6:I6"/>
    <mergeCell ref="B8:E8"/>
    <mergeCell ref="G8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70"/>
  <sheetViews>
    <sheetView workbookViewId="0">
      <selection activeCell="H8" sqref="H8"/>
    </sheetView>
  </sheetViews>
  <sheetFormatPr defaultColWidth="9.140625" defaultRowHeight="12.75" x14ac:dyDescent="0.2"/>
  <cols>
    <col min="1" max="1" width="8.42578125" style="13" customWidth="1"/>
    <col min="2" max="2" width="5.7109375" style="13" customWidth="1"/>
    <col min="3" max="3" width="12.85546875" style="13" bestFit="1" customWidth="1"/>
    <col min="4" max="4" width="9.42578125" style="13" bestFit="1" customWidth="1"/>
    <col min="5" max="5" width="9.140625" style="13"/>
    <col min="6" max="6" width="13.28515625" style="13" bestFit="1" customWidth="1"/>
    <col min="7" max="7" width="9.42578125" style="13" bestFit="1" customWidth="1"/>
    <col min="8" max="16384" width="9.140625" style="13"/>
  </cols>
  <sheetData>
    <row r="1" spans="1:10" x14ac:dyDescent="0.2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2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 x14ac:dyDescent="0.2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 ht="15" x14ac:dyDescent="0.2">
      <c r="A6" s="30"/>
      <c r="B6" s="30"/>
      <c r="C6" s="35" t="s">
        <v>10</v>
      </c>
      <c r="D6" s="35" t="str">
        <f>'RFR term structures'!N6</f>
        <v>Czech Republic</v>
      </c>
      <c r="E6" s="34">
        <f>VLOOKUP('RFR term structures'!$N$6,'RFR term structures'!$T$11:$U$17,2,FALSE)</f>
        <v>1</v>
      </c>
      <c r="F6" s="30"/>
      <c r="G6" s="30"/>
      <c r="H6" s="30"/>
      <c r="I6" s="30"/>
      <c r="J6" s="30"/>
    </row>
    <row r="7" spans="1:10" ht="15" x14ac:dyDescent="0.2">
      <c r="A7" s="30"/>
      <c r="B7" s="30"/>
      <c r="C7" s="35"/>
      <c r="D7" s="35"/>
      <c r="E7" s="34"/>
      <c r="F7" s="30"/>
      <c r="G7" s="30"/>
      <c r="H7" s="30"/>
      <c r="I7" s="30"/>
      <c r="J7" s="30"/>
    </row>
    <row r="8" spans="1:10" x14ac:dyDescent="0.2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">
      <c r="A9" s="50" t="s">
        <v>18</v>
      </c>
      <c r="B9" s="50"/>
      <c r="C9" s="50" t="s">
        <v>9</v>
      </c>
      <c r="D9" s="50"/>
      <c r="E9" s="50"/>
      <c r="F9" s="50" t="s">
        <v>24</v>
      </c>
      <c r="G9" s="50"/>
      <c r="H9" s="50"/>
      <c r="I9" s="50" t="s">
        <v>41</v>
      </c>
      <c r="J9" s="50"/>
    </row>
    <row r="10" spans="1:10" x14ac:dyDescent="0.2">
      <c r="A10" s="50" t="s">
        <v>19</v>
      </c>
      <c r="B10" s="30"/>
      <c r="C10" s="50" t="s">
        <v>16</v>
      </c>
      <c r="D10" s="50" t="s">
        <v>17</v>
      </c>
      <c r="E10" s="50"/>
      <c r="F10" s="50" t="s">
        <v>16</v>
      </c>
      <c r="G10" s="50" t="s">
        <v>17</v>
      </c>
      <c r="H10" s="50"/>
      <c r="I10" s="50" t="s">
        <v>16</v>
      </c>
      <c r="J10" s="50" t="s">
        <v>17</v>
      </c>
    </row>
    <row r="11" spans="1:10" x14ac:dyDescent="0.2">
      <c r="A11" s="31">
        <v>1</v>
      </c>
      <c r="B11" s="30"/>
      <c r="C11" s="36">
        <f ca="1">OFFSET(BSL_RFR_spot_no_VA!$B$10,$A11,$E$6)</f>
        <v>1.9609999999999999E-2</v>
      </c>
      <c r="D11" s="36">
        <f ca="1">OFFSET(BSL_RFR_spot_with_VA!$B$10,$A11,$E$6)</f>
        <v>2.1309999999999999E-2</v>
      </c>
      <c r="E11" s="30"/>
      <c r="F11" s="37">
        <f ca="1">OFFSET(SCEN1_RFR_spot_no_VA!$B$10,$A11,$E$6)</f>
        <v>1.9609999999999999E-2</v>
      </c>
      <c r="G11" s="37">
        <f ca="1">OFFSET(SCEN1_RFR_spot_with_VA!$B$10,$A11,$E$6)</f>
        <v>2.1309999999999999E-2</v>
      </c>
      <c r="H11" s="30"/>
      <c r="I11" s="37">
        <v>2.5929999999829256E-2</v>
      </c>
      <c r="J11" s="37">
        <v>3.1529999999829306E-2</v>
      </c>
    </row>
    <row r="12" spans="1:10" x14ac:dyDescent="0.2">
      <c r="A12" s="32">
        <v>2</v>
      </c>
      <c r="B12" s="30"/>
      <c r="C12" s="36">
        <f ca="1">OFFSET(BSL_RFR_spot_no_VA!$B$10,$A12,$E$6)</f>
        <v>1.9099999999999999E-2</v>
      </c>
      <c r="D12" s="36">
        <f ca="1">OFFSET(BSL_RFR_spot_with_VA!$B$10,$A12,$E$6)</f>
        <v>2.0799999999999999E-2</v>
      </c>
      <c r="E12" s="30"/>
      <c r="F12" s="37">
        <f ca="1">OFFSET(SCEN1_RFR_spot_no_VA!$B$10,$A12,$E$6)</f>
        <v>1.9099999999999999E-2</v>
      </c>
      <c r="G12" s="37">
        <f ca="1">OFFSET(SCEN1_RFR_spot_with_VA!$B$10,$A12,$E$6)</f>
        <v>2.0799999999999999E-2</v>
      </c>
      <c r="H12" s="30"/>
      <c r="I12" s="37">
        <v>2.4909999999957133E-2</v>
      </c>
      <c r="J12" s="37">
        <v>3.0509999999957182E-2</v>
      </c>
    </row>
    <row r="13" spans="1:10" x14ac:dyDescent="0.2">
      <c r="A13" s="32">
        <v>3</v>
      </c>
      <c r="B13" s="30"/>
      <c r="C13" s="36">
        <f ca="1">OFFSET(BSL_RFR_spot_no_VA!$B$10,$A13,$E$6)</f>
        <v>1.8409999999999999E-2</v>
      </c>
      <c r="D13" s="36">
        <f ca="1">OFFSET(BSL_RFR_spot_with_VA!$B$10,$A13,$E$6)</f>
        <v>2.0109999999999999E-2</v>
      </c>
      <c r="E13" s="30"/>
      <c r="F13" s="37">
        <f ca="1">OFFSET(SCEN1_RFR_spot_no_VA!$B$10,$A13,$E$6)</f>
        <v>1.8370000000000001E-2</v>
      </c>
      <c r="G13" s="37">
        <f ca="1">OFFSET(SCEN1_RFR_spot_with_VA!$B$10,$A13,$E$6)</f>
        <v>2.0070000000000001E-2</v>
      </c>
      <c r="H13" s="30"/>
      <c r="I13" s="37">
        <v>2.4219999999981034E-2</v>
      </c>
      <c r="J13" s="37">
        <v>2.9819999999981084E-2</v>
      </c>
    </row>
    <row r="14" spans="1:10" x14ac:dyDescent="0.2">
      <c r="A14" s="32">
        <v>4</v>
      </c>
      <c r="B14" s="30"/>
      <c r="C14" s="36">
        <f ca="1">OFFSET(BSL_RFR_spot_no_VA!$B$10,$A14,$E$6)</f>
        <v>1.7690000000000001E-2</v>
      </c>
      <c r="D14" s="36">
        <f ca="1">OFFSET(BSL_RFR_spot_with_VA!$B$10,$A14,$E$6)</f>
        <v>1.9390000000000001E-2</v>
      </c>
      <c r="E14" s="30"/>
      <c r="F14" s="37">
        <f ca="1">OFFSET(SCEN1_RFR_spot_no_VA!$B$10,$A14,$E$6)</f>
        <v>1.7670000000000002E-2</v>
      </c>
      <c r="G14" s="37">
        <f ca="1">OFFSET(SCEN1_RFR_spot_with_VA!$B$10,$A14,$E$6)</f>
        <v>1.9369999999999998E-2</v>
      </c>
      <c r="H14" s="30"/>
      <c r="I14" s="37">
        <v>2.3999999999983146E-2</v>
      </c>
      <c r="J14" s="37">
        <v>2.9599999999983195E-2</v>
      </c>
    </row>
    <row r="15" spans="1:10" x14ac:dyDescent="0.2">
      <c r="A15" s="32">
        <v>5</v>
      </c>
      <c r="B15" s="30"/>
      <c r="C15" s="36">
        <f ca="1">OFFSET(BSL_RFR_spot_no_VA!$B$10,$A15,$E$6)</f>
        <v>1.7080000000000001E-2</v>
      </c>
      <c r="D15" s="36">
        <f ca="1">OFFSET(BSL_RFR_spot_with_VA!$B$10,$A15,$E$6)</f>
        <v>1.8780000000000002E-2</v>
      </c>
      <c r="E15" s="30"/>
      <c r="F15" s="37">
        <f ca="1">OFFSET(SCEN1_RFR_spot_no_VA!$B$10,$A15,$E$6)</f>
        <v>1.7080000000000001E-2</v>
      </c>
      <c r="G15" s="37">
        <f ca="1">OFFSET(SCEN1_RFR_spot_with_VA!$B$10,$A15,$E$6)</f>
        <v>1.8780000000000002E-2</v>
      </c>
      <c r="H15" s="30"/>
      <c r="I15" s="37">
        <v>2.4019999999982611E-2</v>
      </c>
      <c r="J15" s="37">
        <v>2.961999999998266E-2</v>
      </c>
    </row>
    <row r="16" spans="1:10" x14ac:dyDescent="0.2">
      <c r="A16" s="32">
        <v>6</v>
      </c>
      <c r="B16" s="30"/>
      <c r="C16" s="36">
        <f ca="1">OFFSET(BSL_RFR_spot_no_VA!$B$10,$A16,$E$6)</f>
        <v>1.6639999999999999E-2</v>
      </c>
      <c r="D16" s="36">
        <f ca="1">OFFSET(BSL_RFR_spot_with_VA!$B$10,$A16,$E$6)</f>
        <v>1.8339999999999999E-2</v>
      </c>
      <c r="E16" s="30"/>
      <c r="F16" s="37">
        <f ca="1">OFFSET(SCEN1_RFR_spot_no_VA!$B$10,$A16,$E$6)</f>
        <v>1.661E-2</v>
      </c>
      <c r="G16" s="37">
        <f ca="1">OFFSET(SCEN1_RFR_spot_with_VA!$B$10,$A16,$E$6)</f>
        <v>1.831E-2</v>
      </c>
      <c r="H16" s="30"/>
      <c r="I16" s="37">
        <v>2.4269999999976921E-2</v>
      </c>
      <c r="J16" s="37">
        <v>2.9869999999976971E-2</v>
      </c>
    </row>
    <row r="17" spans="1:10" x14ac:dyDescent="0.2">
      <c r="A17" s="32">
        <v>7</v>
      </c>
      <c r="B17" s="30"/>
      <c r="C17" s="36">
        <f ca="1">OFFSET(BSL_RFR_spot_no_VA!$B$10,$A17,$E$6)</f>
        <v>1.636E-2</v>
      </c>
      <c r="D17" s="36">
        <f ca="1">OFFSET(BSL_RFR_spot_with_VA!$B$10,$A17,$E$6)</f>
        <v>1.806E-2</v>
      </c>
      <c r="E17" s="30"/>
      <c r="F17" s="37">
        <f ca="1">OFFSET(SCEN1_RFR_spot_no_VA!$B$10,$A17,$E$6)</f>
        <v>1.6310000000000002E-2</v>
      </c>
      <c r="G17" s="37">
        <f ca="1">OFFSET(SCEN1_RFR_spot_with_VA!$B$10,$A17,$E$6)</f>
        <v>1.8010000000000002E-2</v>
      </c>
      <c r="H17" s="30"/>
      <c r="I17" s="37">
        <v>2.4609999999972265E-2</v>
      </c>
      <c r="J17" s="37">
        <v>3.0209999999972315E-2</v>
      </c>
    </row>
    <row r="18" spans="1:10" x14ac:dyDescent="0.2">
      <c r="A18" s="32">
        <v>8</v>
      </c>
      <c r="B18" s="30"/>
      <c r="C18" s="36">
        <f ca="1">OFFSET(BSL_RFR_spot_no_VA!$B$10,$A18,$E$6)</f>
        <v>1.6299999999999999E-2</v>
      </c>
      <c r="D18" s="36">
        <f ca="1">OFFSET(BSL_RFR_spot_with_VA!$B$10,$A18,$E$6)</f>
        <v>1.7999999999999999E-2</v>
      </c>
      <c r="E18" s="30"/>
      <c r="F18" s="37">
        <f ca="1">OFFSET(SCEN1_RFR_spot_no_VA!$B$10,$A18,$E$6)</f>
        <v>1.619E-2</v>
      </c>
      <c r="G18" s="37">
        <f ca="1">OFFSET(SCEN1_RFR_spot_with_VA!$B$10,$A18,$E$6)</f>
        <v>1.789E-2</v>
      </c>
      <c r="H18" s="30"/>
      <c r="I18" s="37">
        <v>2.4919999999972964E-2</v>
      </c>
      <c r="J18" s="37">
        <v>3.0519999999973013E-2</v>
      </c>
    </row>
    <row r="19" spans="1:10" x14ac:dyDescent="0.2">
      <c r="A19" s="32">
        <v>9</v>
      </c>
      <c r="B19" s="30"/>
      <c r="C19" s="36">
        <f ca="1">OFFSET(BSL_RFR_spot_no_VA!$B$10,$A19,$E$6)</f>
        <v>1.6369999999999999E-2</v>
      </c>
      <c r="D19" s="36">
        <f ca="1">OFFSET(BSL_RFR_spot_with_VA!$B$10,$A19,$E$6)</f>
        <v>1.8069999999999999E-2</v>
      </c>
      <c r="E19" s="30"/>
      <c r="F19" s="37">
        <f ca="1">OFFSET(SCEN1_RFR_spot_no_VA!$B$10,$A19,$E$6)</f>
        <v>1.627E-2</v>
      </c>
      <c r="G19" s="37">
        <f ca="1">OFFSET(SCEN1_RFR_spot_with_VA!$B$10,$A19,$E$6)</f>
        <v>1.797E-2</v>
      </c>
      <c r="H19" s="30"/>
      <c r="I19" s="37">
        <v>2.5259999999968974E-2</v>
      </c>
      <c r="J19" s="37">
        <v>3.0859999999969023E-2</v>
      </c>
    </row>
    <row r="20" spans="1:10" x14ac:dyDescent="0.2">
      <c r="A20" s="32">
        <v>10</v>
      </c>
      <c r="B20" s="30"/>
      <c r="C20" s="36">
        <f ca="1">OFFSET(BSL_RFR_spot_no_VA!$B$10,$A20,$E$6)</f>
        <v>1.652E-2</v>
      </c>
      <c r="D20" s="36">
        <f ca="1">OFFSET(BSL_RFR_spot_with_VA!$B$10,$A20,$E$6)</f>
        <v>1.822E-2</v>
      </c>
      <c r="E20" s="30"/>
      <c r="F20" s="37">
        <f ca="1">OFFSET(SCEN1_RFR_spot_no_VA!$B$10,$A20,$E$6)</f>
        <v>1.652E-2</v>
      </c>
      <c r="G20" s="37">
        <f ca="1">OFFSET(SCEN1_RFR_spot_with_VA!$B$10,$A20,$E$6)</f>
        <v>1.822E-2</v>
      </c>
      <c r="H20" s="30"/>
      <c r="I20" s="37">
        <v>2.5509999999974609E-2</v>
      </c>
      <c r="J20" s="37">
        <v>3.1109999999974658E-2</v>
      </c>
    </row>
    <row r="21" spans="1:10" x14ac:dyDescent="0.2">
      <c r="A21" s="32">
        <v>11</v>
      </c>
      <c r="B21" s="30"/>
      <c r="C21" s="36">
        <f ca="1">OFFSET(BSL_RFR_spot_no_VA!$B$10,$A21,$E$6)</f>
        <v>1.6740000000000001E-2</v>
      </c>
      <c r="D21" s="36">
        <f ca="1">OFFSET(BSL_RFR_spot_with_VA!$B$10,$A21,$E$6)</f>
        <v>1.8440000000000002E-2</v>
      </c>
      <c r="E21" s="30"/>
      <c r="F21" s="37">
        <f ca="1">OFFSET(SCEN1_RFR_spot_no_VA!$B$10,$A21,$E$6)</f>
        <v>1.695E-2</v>
      </c>
      <c r="G21" s="37">
        <f ca="1">OFFSET(SCEN1_RFR_spot_with_VA!$B$10,$A21,$E$6)</f>
        <v>1.8630000000000001E-2</v>
      </c>
      <c r="H21" s="30"/>
      <c r="I21" s="37">
        <v>2.5859999999963135E-2</v>
      </c>
      <c r="J21" s="37">
        <v>3.1459999999963184E-2</v>
      </c>
    </row>
    <row r="22" spans="1:10" x14ac:dyDescent="0.2">
      <c r="A22" s="32">
        <v>12</v>
      </c>
      <c r="B22" s="30"/>
      <c r="C22" s="36">
        <f ca="1">OFFSET(BSL_RFR_spot_no_VA!$B$10,$A22,$E$6)</f>
        <v>1.6969999999999999E-2</v>
      </c>
      <c r="D22" s="36">
        <f ca="1">OFFSET(BSL_RFR_spot_with_VA!$B$10,$A22,$E$6)</f>
        <v>1.8669999999999999E-2</v>
      </c>
      <c r="E22" s="30"/>
      <c r="F22" s="37">
        <f ca="1">OFFSET(SCEN1_RFR_spot_no_VA!$B$10,$A22,$E$6)</f>
        <v>1.7479999999999999E-2</v>
      </c>
      <c r="G22" s="37">
        <f ca="1">OFFSET(SCEN1_RFR_spot_with_VA!$B$10,$A22,$E$6)</f>
        <v>1.9130000000000001E-2</v>
      </c>
      <c r="H22" s="30"/>
      <c r="I22" s="37">
        <v>2.6009999999981215E-2</v>
      </c>
      <c r="J22" s="37">
        <v>3.1609999999981264E-2</v>
      </c>
    </row>
    <row r="23" spans="1:10" x14ac:dyDescent="0.2">
      <c r="A23" s="32">
        <v>13</v>
      </c>
      <c r="B23" s="30"/>
      <c r="C23" s="36">
        <f ca="1">OFFSET(BSL_RFR_spot_no_VA!$B$10,$A23,$E$6)</f>
        <v>1.719E-2</v>
      </c>
      <c r="D23" s="36">
        <f ca="1">OFFSET(BSL_RFR_spot_with_VA!$B$10,$A23,$E$6)</f>
        <v>1.8890000000000001E-2</v>
      </c>
      <c r="E23" s="30"/>
      <c r="F23" s="37">
        <f ca="1">OFFSET(SCEN1_RFR_spot_no_VA!$B$10,$A23,$E$6)</f>
        <v>1.8069999999999999E-2</v>
      </c>
      <c r="G23" s="37">
        <f ca="1">OFFSET(SCEN1_RFR_spot_with_VA!$B$10,$A23,$E$6)</f>
        <v>1.968E-2</v>
      </c>
      <c r="H23" s="30"/>
      <c r="I23" s="37">
        <v>2.6232252732554029E-2</v>
      </c>
      <c r="J23" s="37">
        <v>3.1832252732554078E-2</v>
      </c>
    </row>
    <row r="24" spans="1:10" x14ac:dyDescent="0.2">
      <c r="A24" s="32">
        <v>14</v>
      </c>
      <c r="B24" s="30"/>
      <c r="C24" s="36">
        <f ca="1">OFFSET(BSL_RFR_spot_no_VA!$B$10,$A24,$E$6)</f>
        <v>1.7430000000000001E-2</v>
      </c>
      <c r="D24" s="36">
        <f ca="1">OFFSET(BSL_RFR_spot_with_VA!$B$10,$A24,$E$6)</f>
        <v>1.9130000000000001E-2</v>
      </c>
      <c r="E24" s="30"/>
      <c r="F24" s="37">
        <f ca="1">OFFSET(SCEN1_RFR_spot_no_VA!$B$10,$A24,$E$6)</f>
        <v>1.8700000000000001E-2</v>
      </c>
      <c r="G24" s="37">
        <f ca="1">OFFSET(SCEN1_RFR_spot_with_VA!$B$10,$A24,$E$6)</f>
        <v>2.027E-2</v>
      </c>
      <c r="H24" s="30"/>
      <c r="I24" s="37">
        <v>2.6422793393098054E-2</v>
      </c>
      <c r="J24" s="37">
        <v>3.2022793393098103E-2</v>
      </c>
    </row>
    <row r="25" spans="1:10" x14ac:dyDescent="0.2">
      <c r="A25" s="32">
        <v>15</v>
      </c>
      <c r="B25" s="30"/>
      <c r="C25" s="36">
        <f ca="1">OFFSET(BSL_RFR_spot_no_VA!$B$10,$A25,$E$6)</f>
        <v>1.7739999999999999E-2</v>
      </c>
      <c r="D25" s="36">
        <f ca="1">OFFSET(BSL_RFR_spot_with_VA!$B$10,$A25,$E$6)</f>
        <v>1.9439999999999999E-2</v>
      </c>
      <c r="E25" s="30"/>
      <c r="F25" s="37">
        <f ca="1">OFFSET(SCEN1_RFR_spot_no_VA!$B$10,$A25,$E$6)</f>
        <v>1.9349999999999999E-2</v>
      </c>
      <c r="G25" s="37">
        <f ca="1">OFFSET(SCEN1_RFR_spot_with_VA!$B$10,$A25,$E$6)</f>
        <v>2.086E-2</v>
      </c>
      <c r="H25" s="30"/>
      <c r="I25" s="37">
        <v>2.6587957248633831E-2</v>
      </c>
      <c r="J25" s="37">
        <v>3.2187957248633881E-2</v>
      </c>
    </row>
    <row r="26" spans="1:10" x14ac:dyDescent="0.2">
      <c r="A26" s="32">
        <v>16</v>
      </c>
      <c r="B26" s="30"/>
      <c r="C26" s="36">
        <f ca="1">OFFSET(BSL_RFR_spot_no_VA!$B$10,$A26,$E$6)</f>
        <v>1.814E-2</v>
      </c>
      <c r="D26" s="36">
        <f ca="1">OFFSET(BSL_RFR_spot_with_VA!$B$10,$A26,$E$6)</f>
        <v>1.983E-2</v>
      </c>
      <c r="E26" s="30"/>
      <c r="F26" s="37">
        <f ca="1">OFFSET(SCEN1_RFR_spot_no_VA!$B$10,$A26,$E$6)</f>
        <v>1.9990000000000001E-2</v>
      </c>
      <c r="G26" s="37">
        <f ca="1">OFFSET(SCEN1_RFR_spot_with_VA!$B$10,$A26,$E$6)</f>
        <v>2.145E-2</v>
      </c>
      <c r="H26" s="30"/>
      <c r="I26" s="37">
        <v>2.6686602702197249E-2</v>
      </c>
      <c r="J26" s="37">
        <v>3.2286602702197298E-2</v>
      </c>
    </row>
    <row r="27" spans="1:10" x14ac:dyDescent="0.2">
      <c r="A27" s="32">
        <v>17</v>
      </c>
      <c r="B27" s="30"/>
      <c r="C27" s="36">
        <f ca="1">OFFSET(BSL_RFR_spot_no_VA!$B$10,$A27,$E$6)</f>
        <v>1.8599999999999998E-2</v>
      </c>
      <c r="D27" s="36">
        <f ca="1">OFFSET(BSL_RFR_spot_with_VA!$B$10,$A27,$E$6)</f>
        <v>2.027E-2</v>
      </c>
      <c r="E27" s="30"/>
      <c r="F27" s="37">
        <f ca="1">OFFSET(SCEN1_RFR_spot_no_VA!$B$10,$A27,$E$6)</f>
        <v>2.0619999999999999E-2</v>
      </c>
      <c r="G27" s="37">
        <f ca="1">OFFSET(SCEN1_RFR_spot_with_VA!$B$10,$A27,$E$6)</f>
        <v>2.2040000000000001E-2</v>
      </c>
      <c r="H27" s="30"/>
      <c r="I27" s="37">
        <v>2.6773650680004479E-2</v>
      </c>
      <c r="J27" s="37">
        <v>3.2373650680004529E-2</v>
      </c>
    </row>
    <row r="28" spans="1:10" x14ac:dyDescent="0.2">
      <c r="A28" s="32">
        <v>18</v>
      </c>
      <c r="B28" s="30"/>
      <c r="C28" s="36">
        <f ca="1">OFFSET(BSL_RFR_spot_no_VA!$B$10,$A28,$E$6)</f>
        <v>1.9109999999999999E-2</v>
      </c>
      <c r="D28" s="36">
        <f ca="1">OFFSET(BSL_RFR_spot_with_VA!$B$10,$A28,$E$6)</f>
        <v>2.0740000000000001E-2</v>
      </c>
      <c r="E28" s="30"/>
      <c r="F28" s="37">
        <f ca="1">OFFSET(SCEN1_RFR_spot_no_VA!$B$10,$A28,$E$6)</f>
        <v>2.1239999999999998E-2</v>
      </c>
      <c r="G28" s="37">
        <f ca="1">OFFSET(SCEN1_RFR_spot_with_VA!$B$10,$A28,$E$6)</f>
        <v>2.2610000000000002E-2</v>
      </c>
      <c r="H28" s="30"/>
      <c r="I28" s="37">
        <v>2.6851032856143542E-2</v>
      </c>
      <c r="J28" s="37">
        <v>3.2451032856143591E-2</v>
      </c>
    </row>
    <row r="29" spans="1:10" x14ac:dyDescent="0.2">
      <c r="A29" s="32">
        <v>19</v>
      </c>
      <c r="B29" s="30"/>
      <c r="C29" s="36">
        <f ca="1">OFFSET(BSL_RFR_spot_no_VA!$B$10,$A29,$E$6)</f>
        <v>1.9640000000000001E-2</v>
      </c>
      <c r="D29" s="36">
        <f ca="1">OFFSET(BSL_RFR_spot_with_VA!$B$10,$A29,$E$6)</f>
        <v>2.1239999999999998E-2</v>
      </c>
      <c r="E29" s="30"/>
      <c r="F29" s="37">
        <f ca="1">OFFSET(SCEN1_RFR_spot_no_VA!$B$10,$A29,$E$6)</f>
        <v>2.1839999999999998E-2</v>
      </c>
      <c r="G29" s="37">
        <f ca="1">OFFSET(SCEN1_RFR_spot_with_VA!$B$10,$A29,$E$6)</f>
        <v>2.317E-2</v>
      </c>
      <c r="H29" s="30"/>
      <c r="I29" s="37">
        <v>2.6920274483394735E-2</v>
      </c>
      <c r="J29" s="37">
        <v>3.2520274483394784E-2</v>
      </c>
    </row>
    <row r="30" spans="1:10" x14ac:dyDescent="0.2">
      <c r="A30" s="32">
        <v>20</v>
      </c>
      <c r="B30" s="30"/>
      <c r="C30" s="36">
        <f ca="1">OFFSET(BSL_RFR_spot_no_VA!$B$10,$A30,$E$6)</f>
        <v>2.018E-2</v>
      </c>
      <c r="D30" s="36">
        <f ca="1">OFFSET(BSL_RFR_spot_with_VA!$B$10,$A30,$E$6)</f>
        <v>2.1739999999999999E-2</v>
      </c>
      <c r="E30" s="30"/>
      <c r="F30" s="37">
        <f ca="1">OFFSET(SCEN1_RFR_spot_no_VA!$B$10,$A30,$E$6)</f>
        <v>2.2419999999999999E-2</v>
      </c>
      <c r="G30" s="37">
        <f ca="1">OFFSET(SCEN1_RFR_spot_with_VA!$B$10,$A30,$E$6)</f>
        <v>2.3699999999999999E-2</v>
      </c>
      <c r="H30" s="30"/>
      <c r="I30" s="37">
        <v>2.6982595939936349E-2</v>
      </c>
      <c r="J30" s="37">
        <v>3.2582595939936398E-2</v>
      </c>
    </row>
    <row r="31" spans="1:10" x14ac:dyDescent="0.2">
      <c r="A31" s="32">
        <v>21</v>
      </c>
      <c r="B31" s="30"/>
      <c r="C31" s="36">
        <f ca="1">OFFSET(BSL_RFR_spot_no_VA!$B$10,$A31,$E$6)</f>
        <v>2.0719999999999999E-2</v>
      </c>
      <c r="D31" s="36">
        <f ca="1">OFFSET(BSL_RFR_spot_with_VA!$B$10,$A31,$E$6)</f>
        <v>2.2239999999999999E-2</v>
      </c>
      <c r="E31" s="30"/>
      <c r="F31" s="37">
        <f ca="1">OFFSET(SCEN1_RFR_spot_no_VA!$B$10,$A31,$E$6)</f>
        <v>2.298E-2</v>
      </c>
      <c r="G31" s="37">
        <f ca="1">OFFSET(SCEN1_RFR_spot_with_VA!$B$10,$A31,$E$6)</f>
        <v>2.4219999999999998E-2</v>
      </c>
      <c r="H31" s="30"/>
      <c r="I31" s="37">
        <v>2.6980327479456001E-2</v>
      </c>
      <c r="J31" s="37">
        <v>3.258032747945605E-2</v>
      </c>
    </row>
    <row r="32" spans="1:10" x14ac:dyDescent="0.2">
      <c r="A32" s="32">
        <v>22</v>
      </c>
      <c r="B32" s="30"/>
      <c r="C32" s="36">
        <f ca="1">OFFSET(BSL_RFR_spot_no_VA!$B$10,$A32,$E$6)</f>
        <v>2.1260000000000001E-2</v>
      </c>
      <c r="D32" s="36">
        <f ca="1">OFFSET(BSL_RFR_spot_with_VA!$B$10,$A32,$E$6)</f>
        <v>2.273E-2</v>
      </c>
      <c r="E32" s="30"/>
      <c r="F32" s="37">
        <f ca="1">OFFSET(SCEN1_RFR_spot_no_VA!$B$10,$A32,$E$6)</f>
        <v>2.3519999999999999E-2</v>
      </c>
      <c r="G32" s="37">
        <f ca="1">OFFSET(SCEN1_RFR_spot_with_VA!$B$10,$A32,$E$6)</f>
        <v>2.4719999999999999E-2</v>
      </c>
      <c r="H32" s="30"/>
      <c r="I32" s="37">
        <v>2.6978265247003863E-2</v>
      </c>
      <c r="J32" s="37">
        <v>3.2578265247003912E-2</v>
      </c>
    </row>
    <row r="33" spans="1:10" x14ac:dyDescent="0.2">
      <c r="A33" s="32">
        <v>23</v>
      </c>
      <c r="B33" s="30"/>
      <c r="C33" s="36">
        <f ca="1">OFFSET(BSL_RFR_spot_no_VA!$B$10,$A33,$E$6)</f>
        <v>2.179E-2</v>
      </c>
      <c r="D33" s="36">
        <f ca="1">OFFSET(BSL_RFR_spot_with_VA!$B$10,$A33,$E$6)</f>
        <v>2.3220000000000001E-2</v>
      </c>
      <c r="E33" s="30"/>
      <c r="F33" s="37">
        <f ca="1">OFFSET(SCEN1_RFR_spot_no_VA!$B$10,$A33,$E$6)</f>
        <v>2.4039999999999999E-2</v>
      </c>
      <c r="G33" s="37">
        <f ca="1">OFFSET(SCEN1_RFR_spot_with_VA!$B$10,$A33,$E$6)</f>
        <v>2.5190000000000001E-2</v>
      </c>
      <c r="H33" s="30"/>
      <c r="I33" s="37">
        <v>2.6976382342729366E-2</v>
      </c>
      <c r="J33" s="37">
        <v>3.2576382342729415E-2</v>
      </c>
    </row>
    <row r="34" spans="1:10" x14ac:dyDescent="0.2">
      <c r="A34" s="32">
        <v>24</v>
      </c>
      <c r="B34" s="30"/>
      <c r="C34" s="36">
        <f ca="1">OFFSET(BSL_RFR_spot_no_VA!$B$10,$A34,$E$6)</f>
        <v>2.23E-2</v>
      </c>
      <c r="D34" s="36">
        <f ca="1">OFFSET(BSL_RFR_spot_with_VA!$B$10,$A34,$E$6)</f>
        <v>2.3699999999999999E-2</v>
      </c>
      <c r="E34" s="30"/>
      <c r="F34" s="37">
        <f ca="1">OFFSET(SCEN1_RFR_spot_no_VA!$B$10,$A34,$E$6)</f>
        <v>2.453E-2</v>
      </c>
      <c r="G34" s="37">
        <f ca="1">OFFSET(SCEN1_RFR_spot_with_VA!$B$10,$A34,$E$6)</f>
        <v>2.5649999999999999E-2</v>
      </c>
      <c r="H34" s="30"/>
      <c r="I34" s="37">
        <v>2.6974656350177151E-2</v>
      </c>
      <c r="J34" s="37">
        <v>3.25746563501772E-2</v>
      </c>
    </row>
    <row r="35" spans="1:10" x14ac:dyDescent="0.2">
      <c r="A35" s="32">
        <v>25</v>
      </c>
      <c r="B35" s="30"/>
      <c r="C35" s="36">
        <f ca="1">OFFSET(BSL_RFR_spot_no_VA!$B$10,$A35,$E$6)</f>
        <v>2.281E-2</v>
      </c>
      <c r="D35" s="36">
        <f ca="1">OFFSET(BSL_RFR_spot_with_VA!$B$10,$A35,$E$6)</f>
        <v>2.4160000000000001E-2</v>
      </c>
      <c r="E35" s="30"/>
      <c r="F35" s="37">
        <f ca="1">OFFSET(SCEN1_RFR_spot_no_VA!$B$10,$A35,$E$6)</f>
        <v>2.5010000000000001E-2</v>
      </c>
      <c r="G35" s="37">
        <f ca="1">OFFSET(SCEN1_RFR_spot_with_VA!$B$10,$A35,$E$6)</f>
        <v>2.6089999999999999E-2</v>
      </c>
      <c r="H35" s="30"/>
      <c r="I35" s="37">
        <v>2.6973068439591019E-2</v>
      </c>
      <c r="J35" s="37">
        <v>3.2573068439591069E-2</v>
      </c>
    </row>
    <row r="36" spans="1:10" x14ac:dyDescent="0.2">
      <c r="A36" s="32">
        <v>26</v>
      </c>
      <c r="B36" s="30"/>
      <c r="C36" s="36">
        <f ca="1">OFFSET(BSL_RFR_spot_no_VA!$B$10,$A36,$E$6)</f>
        <v>2.3290000000000002E-2</v>
      </c>
      <c r="D36" s="36">
        <f ca="1">OFFSET(BSL_RFR_spot_with_VA!$B$10,$A36,$E$6)</f>
        <v>2.461E-2</v>
      </c>
      <c r="E36" s="30"/>
      <c r="F36" s="37">
        <f ca="1">OFFSET(SCEN1_RFR_spot_no_VA!$B$10,$A36,$E$6)</f>
        <v>2.546E-2</v>
      </c>
      <c r="G36" s="37">
        <f ca="1">OFFSET(SCEN1_RFR_spot_with_VA!$B$10,$A36,$E$6)</f>
        <v>2.6499999999999999E-2</v>
      </c>
      <c r="H36" s="30"/>
      <c r="I36" s="37">
        <v>2.6908582251590207E-2</v>
      </c>
      <c r="J36" s="37">
        <v>3.2498263968435248E-2</v>
      </c>
    </row>
    <row r="37" spans="1:10" x14ac:dyDescent="0.2">
      <c r="A37" s="32">
        <v>27</v>
      </c>
      <c r="B37" s="30"/>
      <c r="C37" s="36">
        <f ca="1">OFFSET(BSL_RFR_spot_no_VA!$B$10,$A37,$E$6)</f>
        <v>2.376E-2</v>
      </c>
      <c r="D37" s="36">
        <f ca="1">OFFSET(BSL_RFR_spot_with_VA!$B$10,$A37,$E$6)</f>
        <v>2.504E-2</v>
      </c>
      <c r="E37" s="30"/>
      <c r="F37" s="37">
        <f ca="1">OFFSET(SCEN1_RFR_spot_no_VA!$B$10,$A37,$E$6)</f>
        <v>2.589E-2</v>
      </c>
      <c r="G37" s="37">
        <f ca="1">OFFSET(SCEN1_RFR_spot_with_VA!$B$10,$A37,$E$6)</f>
        <v>2.69E-2</v>
      </c>
      <c r="H37" s="30"/>
      <c r="I37" s="37">
        <v>2.6940729456789825E-2</v>
      </c>
      <c r="J37" s="37">
        <v>3.2502255394038837E-2</v>
      </c>
    </row>
    <row r="38" spans="1:10" x14ac:dyDescent="0.2">
      <c r="A38" s="32">
        <v>28</v>
      </c>
      <c r="B38" s="30"/>
      <c r="C38" s="36">
        <f ca="1">OFFSET(BSL_RFR_spot_no_VA!$B$10,$A38,$E$6)</f>
        <v>2.4219999999999998E-2</v>
      </c>
      <c r="D38" s="36">
        <f ca="1">OFFSET(BSL_RFR_spot_with_VA!$B$10,$A38,$E$6)</f>
        <v>2.546E-2</v>
      </c>
      <c r="E38" s="30"/>
      <c r="F38" s="37">
        <f ca="1">OFFSET(SCEN1_RFR_spot_no_VA!$B$10,$A38,$E$6)</f>
        <v>2.63E-2</v>
      </c>
      <c r="G38" s="37">
        <f ca="1">OFFSET(SCEN1_RFR_spot_with_VA!$B$10,$A38,$E$6)</f>
        <v>2.7289999999999998E-2</v>
      </c>
      <c r="H38" s="30"/>
      <c r="I38" s="37">
        <v>2.7010844429560255E-2</v>
      </c>
      <c r="J38" s="37">
        <v>3.2529991847091377E-2</v>
      </c>
    </row>
    <row r="39" spans="1:10" x14ac:dyDescent="0.2">
      <c r="A39" s="32">
        <v>29</v>
      </c>
      <c r="B39" s="30"/>
      <c r="C39" s="36">
        <f ca="1">OFFSET(BSL_RFR_spot_no_VA!$B$10,$A39,$E$6)</f>
        <v>2.4660000000000001E-2</v>
      </c>
      <c r="D39" s="36">
        <f ca="1">OFFSET(BSL_RFR_spot_with_VA!$B$10,$A39,$E$6)</f>
        <v>2.5860000000000001E-2</v>
      </c>
      <c r="E39" s="30"/>
      <c r="F39" s="37">
        <f ca="1">OFFSET(SCEN1_RFR_spot_no_VA!$B$10,$A39,$E$6)</f>
        <v>2.6700000000000002E-2</v>
      </c>
      <c r="G39" s="37">
        <f ca="1">OFFSET(SCEN1_RFR_spot_with_VA!$B$10,$A39,$E$6)</f>
        <v>2.7650000000000001E-2</v>
      </c>
      <c r="H39" s="30"/>
      <c r="I39" s="37">
        <v>2.7111307013027552E-2</v>
      </c>
      <c r="J39" s="37">
        <v>3.2576810670920331E-2</v>
      </c>
    </row>
    <row r="40" spans="1:10" x14ac:dyDescent="0.2">
      <c r="A40" s="32">
        <v>30</v>
      </c>
      <c r="B40" s="30"/>
      <c r="C40" s="36">
        <f ca="1">OFFSET(BSL_RFR_spot_no_VA!$B$10,$A40,$E$6)</f>
        <v>2.5080000000000002E-2</v>
      </c>
      <c r="D40" s="36">
        <f ca="1">OFFSET(BSL_RFR_spot_with_VA!$B$10,$A40,$E$6)</f>
        <v>2.6249999999999999E-2</v>
      </c>
      <c r="E40" s="30"/>
      <c r="F40" s="37">
        <f ca="1">OFFSET(SCEN1_RFR_spot_no_VA!$B$10,$A40,$E$6)</f>
        <v>2.708E-2</v>
      </c>
      <c r="G40" s="37">
        <f ca="1">OFFSET(SCEN1_RFR_spot_with_VA!$B$10,$A40,$E$6)</f>
        <v>2.8000000000000001E-2</v>
      </c>
      <c r="H40" s="30"/>
      <c r="I40" s="37">
        <v>2.7235854832531103E-2</v>
      </c>
      <c r="J40" s="37">
        <v>3.2638874723533551E-2</v>
      </c>
    </row>
    <row r="41" spans="1:10" x14ac:dyDescent="0.2">
      <c r="A41" s="32">
        <v>31</v>
      </c>
      <c r="B41" s="30"/>
      <c r="C41" s="36">
        <f ca="1">OFFSET(BSL_RFR_spot_no_VA!$B$10,$A41,$E$6)</f>
        <v>2.5479999999999999E-2</v>
      </c>
      <c r="D41" s="36">
        <f ca="1">OFFSET(BSL_RFR_spot_with_VA!$B$10,$A41,$E$6)</f>
        <v>2.6620000000000001E-2</v>
      </c>
      <c r="E41" s="30"/>
      <c r="F41" s="37">
        <f ca="1">OFFSET(SCEN1_RFR_spot_no_VA!$B$10,$A41,$E$6)</f>
        <v>2.7439999999999999E-2</v>
      </c>
      <c r="G41" s="37">
        <f ca="1">OFFSET(SCEN1_RFR_spot_with_VA!$B$10,$A41,$E$6)</f>
        <v>2.8340000000000001E-2</v>
      </c>
      <c r="H41" s="30"/>
      <c r="I41" s="37">
        <v>2.7379331911954186E-2</v>
      </c>
      <c r="J41" s="37">
        <v>3.2713020111316382E-2</v>
      </c>
    </row>
    <row r="42" spans="1:10" x14ac:dyDescent="0.2">
      <c r="A42" s="32">
        <v>32</v>
      </c>
      <c r="B42" s="30"/>
      <c r="C42" s="36">
        <f ca="1">OFFSET(BSL_RFR_spot_no_VA!$B$10,$A42,$E$6)</f>
        <v>2.5870000000000001E-2</v>
      </c>
      <c r="D42" s="36">
        <f ca="1">OFFSET(BSL_RFR_spot_with_VA!$B$10,$A42,$E$6)</f>
        <v>2.6980000000000001E-2</v>
      </c>
      <c r="E42" s="30"/>
      <c r="F42" s="37">
        <f ca="1">OFFSET(SCEN1_RFR_spot_no_VA!$B$10,$A42,$E$6)</f>
        <v>2.7779999999999999E-2</v>
      </c>
      <c r="G42" s="37">
        <f ca="1">OFFSET(SCEN1_RFR_spot_with_VA!$B$10,$A42,$E$6)</f>
        <v>2.8660000000000001E-2</v>
      </c>
      <c r="H42" s="30"/>
      <c r="I42" s="37">
        <v>2.7537487690461271E-2</v>
      </c>
      <c r="J42" s="37">
        <v>3.2796634339607111E-2</v>
      </c>
    </row>
    <row r="43" spans="1:10" x14ac:dyDescent="0.2">
      <c r="A43" s="32">
        <v>33</v>
      </c>
      <c r="B43" s="30"/>
      <c r="C43" s="36">
        <f ca="1">OFFSET(BSL_RFR_spot_no_VA!$B$10,$A43,$E$6)</f>
        <v>2.6239999999999999E-2</v>
      </c>
      <c r="D43" s="36">
        <f ca="1">OFFSET(BSL_RFR_spot_with_VA!$B$10,$A43,$E$6)</f>
        <v>2.7320000000000001E-2</v>
      </c>
      <c r="E43" s="30"/>
      <c r="F43" s="37">
        <f ca="1">OFFSET(SCEN1_RFR_spot_no_VA!$B$10,$A43,$E$6)</f>
        <v>2.811E-2</v>
      </c>
      <c r="G43" s="37">
        <f ca="1">OFFSET(SCEN1_RFR_spot_with_VA!$B$10,$A43,$E$6)</f>
        <v>2.896E-2</v>
      </c>
      <c r="H43" s="30"/>
      <c r="I43" s="37">
        <v>2.7706815367562365E-2</v>
      </c>
      <c r="J43" s="37">
        <v>3.2887558226410984E-2</v>
      </c>
    </row>
    <row r="44" spans="1:10" x14ac:dyDescent="0.2">
      <c r="A44" s="32">
        <v>34</v>
      </c>
      <c r="B44" s="30"/>
      <c r="C44" s="36">
        <f ca="1">OFFSET(BSL_RFR_spot_no_VA!$B$10,$A44,$E$6)</f>
        <v>2.6599999999999999E-2</v>
      </c>
      <c r="D44" s="36">
        <f ca="1">OFFSET(BSL_RFR_spot_with_VA!$B$10,$A44,$E$6)</f>
        <v>2.7650000000000001E-2</v>
      </c>
      <c r="E44" s="30"/>
      <c r="F44" s="37">
        <f ca="1">OFFSET(SCEN1_RFR_spot_no_VA!$B$10,$A44,$E$6)</f>
        <v>2.843E-2</v>
      </c>
      <c r="G44" s="37">
        <f ca="1">OFFSET(SCEN1_RFR_spot_with_VA!$B$10,$A44,$E$6)</f>
        <v>2.9260000000000001E-2</v>
      </c>
      <c r="H44" s="30"/>
      <c r="I44" s="37">
        <v>2.7884421167280626E-2</v>
      </c>
      <c r="J44" s="37">
        <v>3.2984006517956965E-2</v>
      </c>
    </row>
    <row r="45" spans="1:10" x14ac:dyDescent="0.2">
      <c r="A45" s="32">
        <v>35</v>
      </c>
      <c r="B45" s="30"/>
      <c r="C45" s="36">
        <f ca="1">OFFSET(BSL_RFR_spot_no_VA!$B$10,$A45,$E$6)</f>
        <v>2.6950000000000002E-2</v>
      </c>
      <c r="D45" s="36">
        <f ca="1">OFFSET(BSL_RFR_spot_with_VA!$B$10,$A45,$E$6)</f>
        <v>2.7969999999999998E-2</v>
      </c>
      <c r="E45" s="30"/>
      <c r="F45" s="37">
        <f ca="1">OFFSET(SCEN1_RFR_spot_no_VA!$B$10,$A45,$E$6)</f>
        <v>2.8729999999999999E-2</v>
      </c>
      <c r="G45" s="37">
        <f ca="1">OFFSET(SCEN1_RFR_spot_with_VA!$B$10,$A45,$E$6)</f>
        <v>2.954E-2</v>
      </c>
      <c r="H45" s="30"/>
      <c r="I45" s="37">
        <v>2.8067918078533038E-2</v>
      </c>
      <c r="J45" s="37">
        <v>3.3084503322936998E-2</v>
      </c>
    </row>
    <row r="46" spans="1:10" x14ac:dyDescent="0.2">
      <c r="A46" s="32">
        <v>36</v>
      </c>
      <c r="B46" s="30"/>
      <c r="C46" s="36">
        <f ca="1">OFFSET(BSL_RFR_spot_no_VA!$B$10,$A46,$E$6)</f>
        <v>2.7279999999999999E-2</v>
      </c>
      <c r="D46" s="36">
        <f ca="1">OFFSET(BSL_RFR_spot_with_VA!$B$10,$A46,$E$6)</f>
        <v>2.828E-2</v>
      </c>
      <c r="E46" s="30"/>
      <c r="F46" s="37">
        <f ca="1">OFFSET(SCEN1_RFR_spot_no_VA!$B$10,$A46,$E$6)</f>
        <v>2.9020000000000001E-2</v>
      </c>
      <c r="G46" s="37">
        <f ca="1">OFFSET(SCEN1_RFR_spot_with_VA!$B$10,$A46,$E$6)</f>
        <v>2.981E-2</v>
      </c>
      <c r="H46" s="30"/>
      <c r="I46" s="37">
        <v>2.8255339095141441E-2</v>
      </c>
      <c r="J46" s="37">
        <v>3.3187829362287369E-2</v>
      </c>
    </row>
    <row r="47" spans="1:10" x14ac:dyDescent="0.2">
      <c r="A47" s="32">
        <v>37</v>
      </c>
      <c r="B47" s="30"/>
      <c r="C47" s="36">
        <f ca="1">OFFSET(BSL_RFR_spot_no_VA!$B$10,$A47,$E$6)</f>
        <v>2.759E-2</v>
      </c>
      <c r="D47" s="36">
        <f ca="1">OFFSET(BSL_RFR_spot_with_VA!$B$10,$A47,$E$6)</f>
        <v>2.8570000000000002E-2</v>
      </c>
      <c r="E47" s="30"/>
      <c r="F47" s="37">
        <f ca="1">OFFSET(SCEN1_RFR_spot_no_VA!$B$10,$A47,$E$6)</f>
        <v>2.93E-2</v>
      </c>
      <c r="G47" s="37">
        <f ca="1">OFFSET(SCEN1_RFR_spot_with_VA!$B$10,$A47,$E$6)</f>
        <v>3.006E-2</v>
      </c>
      <c r="H47" s="30"/>
      <c r="I47" s="37">
        <v>2.8445066082364745E-2</v>
      </c>
      <c r="J47" s="37">
        <v>3.329297869467851E-2</v>
      </c>
    </row>
    <row r="48" spans="1:10" x14ac:dyDescent="0.2">
      <c r="A48" s="32">
        <v>38</v>
      </c>
      <c r="B48" s="30"/>
      <c r="C48" s="36">
        <f ca="1">OFFSET(BSL_RFR_spot_no_VA!$B$10,$A48,$E$6)</f>
        <v>2.7900000000000001E-2</v>
      </c>
      <c r="D48" s="36">
        <f ca="1">OFFSET(BSL_RFR_spot_with_VA!$B$10,$A48,$E$6)</f>
        <v>2.8850000000000001E-2</v>
      </c>
      <c r="E48" s="30"/>
      <c r="F48" s="37">
        <f ca="1">OFFSET(SCEN1_RFR_spot_no_VA!$B$10,$A48,$E$6)</f>
        <v>2.9559999999999999E-2</v>
      </c>
      <c r="G48" s="37">
        <f ca="1">OFFSET(SCEN1_RFR_spot_with_VA!$B$10,$A48,$E$6)</f>
        <v>3.031E-2</v>
      </c>
      <c r="H48" s="30"/>
      <c r="I48" s="37">
        <v>2.8635771234379437E-2</v>
      </c>
      <c r="J48" s="37">
        <v>3.3399123082040072E-2</v>
      </c>
    </row>
    <row r="49" spans="1:10" x14ac:dyDescent="0.2">
      <c r="A49" s="32">
        <v>39</v>
      </c>
      <c r="B49" s="30"/>
      <c r="C49" s="36">
        <f ca="1">OFFSET(BSL_RFR_spot_no_VA!$B$10,$A49,$E$6)</f>
        <v>2.819E-2</v>
      </c>
      <c r="D49" s="36">
        <f ca="1">OFFSET(BSL_RFR_spot_with_VA!$B$10,$A49,$E$6)</f>
        <v>2.912E-2</v>
      </c>
      <c r="E49" s="30"/>
      <c r="F49" s="37">
        <f ca="1">OFFSET(SCEN1_RFR_spot_no_VA!$B$10,$A49,$E$6)</f>
        <v>2.9819999999999999E-2</v>
      </c>
      <c r="G49" s="37">
        <f ca="1">OFFSET(SCEN1_RFR_spot_with_VA!$B$10,$A49,$E$6)</f>
        <v>3.0550000000000001E-2</v>
      </c>
      <c r="H49" s="30"/>
      <c r="I49" s="37">
        <v>2.8826368727945306E-2</v>
      </c>
      <c r="J49" s="37">
        <v>3.3505582545670265E-2</v>
      </c>
    </row>
    <row r="50" spans="1:10" x14ac:dyDescent="0.2">
      <c r="A50" s="32">
        <v>40</v>
      </c>
      <c r="B50" s="30"/>
      <c r="C50" s="36">
        <f ca="1">OFFSET(BSL_RFR_spot_no_VA!$B$10,$A50,$E$6)</f>
        <v>2.8469999999999999E-2</v>
      </c>
      <c r="D50" s="36">
        <f ca="1">OFFSET(BSL_RFR_spot_with_VA!$B$10,$A50,$E$6)</f>
        <v>2.938E-2</v>
      </c>
      <c r="E50" s="30"/>
      <c r="F50" s="37">
        <f ca="1">OFFSET(SCEN1_RFR_spot_no_VA!$B$10,$A50,$E$6)</f>
        <v>3.006E-2</v>
      </c>
      <c r="G50" s="37">
        <f ca="1">OFFSET(SCEN1_RFR_spot_with_VA!$B$10,$A50,$E$6)</f>
        <v>3.0769999999999999E-2</v>
      </c>
      <c r="H50" s="30"/>
      <c r="I50" s="37">
        <v>2.9015974671446676E-2</v>
      </c>
      <c r="J50" s="37">
        <v>3.361180096155203E-2</v>
      </c>
    </row>
    <row r="51" spans="1:10" x14ac:dyDescent="0.2">
      <c r="A51" s="32">
        <v>41</v>
      </c>
      <c r="B51" s="30"/>
      <c r="C51" s="36">
        <f ca="1">OFFSET(BSL_RFR_spot_no_VA!$B$10,$A51,$E$6)</f>
        <v>2.8740000000000002E-2</v>
      </c>
      <c r="D51" s="36">
        <f ca="1">OFFSET(BSL_RFR_spot_with_VA!$B$10,$A51,$E$6)</f>
        <v>2.963E-2</v>
      </c>
      <c r="E51" s="30"/>
      <c r="F51" s="37">
        <f ca="1">OFFSET(SCEN1_RFR_spot_no_VA!$B$10,$A51,$E$6)</f>
        <v>3.0300000000000001E-2</v>
      </c>
      <c r="G51" s="37">
        <f ca="1">OFFSET(SCEN1_RFR_spot_with_VA!$B$10,$A51,$E$6)</f>
        <v>3.099E-2</v>
      </c>
      <c r="H51" s="30"/>
      <c r="I51" s="37">
        <v>2.9203873831962213E-2</v>
      </c>
      <c r="J51" s="37">
        <v>3.3717325775119544E-2</v>
      </c>
    </row>
    <row r="52" spans="1:10" x14ac:dyDescent="0.2">
      <c r="A52" s="32">
        <v>42</v>
      </c>
      <c r="B52" s="30"/>
      <c r="C52" s="36">
        <f ca="1">OFFSET(BSL_RFR_spot_no_VA!$B$10,$A52,$E$6)</f>
        <v>2.9000000000000001E-2</v>
      </c>
      <c r="D52" s="36">
        <f ca="1">OFFSET(BSL_RFR_spot_with_VA!$B$10,$A52,$E$6)</f>
        <v>2.9860000000000001E-2</v>
      </c>
      <c r="E52" s="30"/>
      <c r="F52" s="37">
        <f ca="1">OFFSET(SCEN1_RFR_spot_no_VA!$B$10,$A52,$E$6)</f>
        <v>3.0519999999999999E-2</v>
      </c>
      <c r="G52" s="37">
        <f ca="1">OFFSET(SCEN1_RFR_spot_with_VA!$B$10,$A52,$E$6)</f>
        <v>3.1199999999999999E-2</v>
      </c>
      <c r="H52" s="30"/>
      <c r="I52" s="37">
        <v>2.9389491922648947E-2</v>
      </c>
      <c r="J52" s="37">
        <v>3.3821791096892762E-2</v>
      </c>
    </row>
    <row r="53" spans="1:10" x14ac:dyDescent="0.2">
      <c r="A53" s="32">
        <v>43</v>
      </c>
      <c r="B53" s="30"/>
      <c r="C53" s="36">
        <f ca="1">OFFSET(BSL_RFR_spot_no_VA!$B$10,$A53,$E$6)</f>
        <v>2.9250000000000002E-2</v>
      </c>
      <c r="D53" s="36">
        <f ca="1">OFFSET(BSL_RFR_spot_with_VA!$B$10,$A53,$E$6)</f>
        <v>3.0089999999999999E-2</v>
      </c>
      <c r="E53" s="30"/>
      <c r="F53" s="37">
        <f ca="1">OFFSET(SCEN1_RFR_spot_no_VA!$B$10,$A53,$E$6)</f>
        <v>3.074E-2</v>
      </c>
      <c r="G53" s="37">
        <f ca="1">OFFSET(SCEN1_RFR_spot_with_VA!$B$10,$A53,$E$6)</f>
        <v>3.1399999999999997E-2</v>
      </c>
      <c r="H53" s="30"/>
      <c r="I53" s="37">
        <v>2.9572372468328778E-2</v>
      </c>
      <c r="J53" s="37">
        <v>3.3924903582964072E-2</v>
      </c>
    </row>
    <row r="54" spans="1:10" x14ac:dyDescent="0.2">
      <c r="A54" s="32">
        <v>44</v>
      </c>
      <c r="B54" s="30"/>
      <c r="C54" s="36">
        <f ca="1">OFFSET(BSL_RFR_spot_no_VA!$B$10,$A54,$E$6)</f>
        <v>2.9489999999999999E-2</v>
      </c>
      <c r="D54" s="36">
        <f ca="1">OFFSET(BSL_RFR_spot_with_VA!$B$10,$A54,$E$6)</f>
        <v>3.032E-2</v>
      </c>
      <c r="E54" s="30"/>
      <c r="F54" s="37">
        <f ca="1">OFFSET(SCEN1_RFR_spot_no_VA!$B$10,$A54,$E$6)</f>
        <v>3.0949999999999998E-2</v>
      </c>
      <c r="G54" s="37">
        <f ca="1">OFFSET(SCEN1_RFR_spot_with_VA!$B$10,$A54,$E$6)</f>
        <v>3.1600000000000003E-2</v>
      </c>
      <c r="H54" s="30"/>
      <c r="I54" s="37">
        <v>2.9752157453490247E-2</v>
      </c>
      <c r="J54" s="37">
        <v>3.4026430617158265E-2</v>
      </c>
    </row>
    <row r="55" spans="1:10" x14ac:dyDescent="0.2">
      <c r="A55" s="32">
        <v>45</v>
      </c>
      <c r="B55" s="30"/>
      <c r="C55" s="36">
        <f ca="1">OFFSET(BSL_RFR_spot_no_VA!$B$10,$A55,$E$6)</f>
        <v>2.972E-2</v>
      </c>
      <c r="D55" s="36">
        <f ca="1">OFFSET(BSL_RFR_spot_with_VA!$B$10,$A55,$E$6)</f>
        <v>3.0530000000000002E-2</v>
      </c>
      <c r="E55" s="30"/>
      <c r="F55" s="37">
        <f ca="1">OFFSET(SCEN1_RFR_spot_no_VA!$B$10,$A55,$E$6)</f>
        <v>3.1150000000000001E-2</v>
      </c>
      <c r="G55" s="37">
        <f ca="1">OFFSET(SCEN1_RFR_spot_with_VA!$B$10,$A55,$E$6)</f>
        <v>3.1780000000000003E-2</v>
      </c>
      <c r="H55" s="30"/>
      <c r="I55" s="37">
        <v>2.9928571105094504E-2</v>
      </c>
      <c r="J55" s="37">
        <v>3.4126190401484457E-2</v>
      </c>
    </row>
    <row r="56" spans="1:10" x14ac:dyDescent="0.2">
      <c r="A56" s="32">
        <v>46</v>
      </c>
      <c r="B56" s="30"/>
      <c r="C56" s="36">
        <f ca="1">OFFSET(BSL_RFR_spot_no_VA!$B$10,$A56,$E$6)</f>
        <v>2.9940000000000001E-2</v>
      </c>
      <c r="D56" s="36">
        <f ca="1">OFFSET(BSL_RFR_spot_with_VA!$B$10,$A56,$E$6)</f>
        <v>3.073E-2</v>
      </c>
      <c r="E56" s="30"/>
      <c r="F56" s="37">
        <f ca="1">OFFSET(SCEN1_RFR_spot_no_VA!$B$10,$A56,$E$6)</f>
        <v>3.134E-2</v>
      </c>
      <c r="G56" s="37">
        <f ca="1">OFFSET(SCEN1_RFR_spot_with_VA!$B$10,$A56,$E$6)</f>
        <v>3.1960000000000002E-2</v>
      </c>
      <c r="H56" s="30"/>
      <c r="I56" s="37">
        <v>3.0101406281005882E-2</v>
      </c>
      <c r="J56" s="37">
        <v>3.4224043633310774E-2</v>
      </c>
    </row>
    <row r="57" spans="1:10" x14ac:dyDescent="0.2">
      <c r="A57" s="32">
        <v>47</v>
      </c>
      <c r="B57" s="30"/>
      <c r="C57" s="36">
        <f ca="1">OFFSET(BSL_RFR_spot_no_VA!$B$10,$A57,$E$6)</f>
        <v>3.0159999999999999E-2</v>
      </c>
      <c r="D57" s="36">
        <f ca="1">OFFSET(BSL_RFR_spot_with_VA!$B$10,$A57,$E$6)</f>
        <v>3.0929999999999999E-2</v>
      </c>
      <c r="E57" s="30"/>
      <c r="F57" s="37">
        <f ca="1">OFFSET(SCEN1_RFR_spot_no_VA!$B$10,$A57,$E$6)</f>
        <v>3.1530000000000002E-2</v>
      </c>
      <c r="G57" s="37">
        <f ca="1">OFFSET(SCEN1_RFR_spot_with_VA!$B$10,$A57,$E$6)</f>
        <v>3.2129999999999999E-2</v>
      </c>
      <c r="H57" s="30"/>
      <c r="I57" s="37">
        <v>3.0270513030006718E-2</v>
      </c>
      <c r="J57" s="37">
        <v>3.4319886505411734E-2</v>
      </c>
    </row>
    <row r="58" spans="1:10" x14ac:dyDescent="0.2">
      <c r="A58" s="32">
        <v>48</v>
      </c>
      <c r="B58" s="30"/>
      <c r="C58" s="36">
        <f ca="1">OFFSET(BSL_RFR_spot_no_VA!$B$10,$A58,$E$6)</f>
        <v>3.0360000000000002E-2</v>
      </c>
      <c r="D58" s="36">
        <f ca="1">OFFSET(BSL_RFR_spot_with_VA!$B$10,$A58,$E$6)</f>
        <v>3.1119999999999998E-2</v>
      </c>
      <c r="E58" s="30"/>
      <c r="F58" s="37">
        <f ca="1">OFFSET(SCEN1_RFR_spot_no_VA!$B$10,$A58,$E$6)</f>
        <v>3.1699999999999999E-2</v>
      </c>
      <c r="G58" s="37">
        <f ca="1">OFFSET(SCEN1_RFR_spot_with_VA!$B$10,$A58,$E$6)</f>
        <v>3.2300000000000002E-2</v>
      </c>
      <c r="H58" s="30"/>
      <c r="I58" s="37">
        <v>3.0435788966112653E-2</v>
      </c>
      <c r="J58" s="37">
        <v>3.4413644811633448E-2</v>
      </c>
    </row>
    <row r="59" spans="1:10" x14ac:dyDescent="0.2">
      <c r="A59" s="32">
        <v>49</v>
      </c>
      <c r="B59" s="30"/>
      <c r="C59" s="36">
        <f ca="1">OFFSET(BSL_RFR_spot_no_VA!$B$10,$A59,$E$6)</f>
        <v>3.056E-2</v>
      </c>
      <c r="D59" s="36">
        <f ca="1">OFFSET(BSL_RFR_spot_with_VA!$B$10,$A59,$E$6)</f>
        <v>3.1300000000000001E-2</v>
      </c>
      <c r="E59" s="30"/>
      <c r="F59" s="37">
        <f ca="1">OFFSET(SCEN1_RFR_spot_no_VA!$B$10,$A59,$E$6)</f>
        <v>3.1879999999999999E-2</v>
      </c>
      <c r="G59" s="37">
        <f ca="1">OFFSET(SCEN1_RFR_spot_with_VA!$B$10,$A59,$E$6)</f>
        <v>3.2460000000000003E-2</v>
      </c>
      <c r="H59" s="30"/>
      <c r="I59" s="37">
        <v>3.0597171162120462E-2</v>
      </c>
      <c r="J59" s="37">
        <v>3.4505268978692438E-2</v>
      </c>
    </row>
    <row r="60" spans="1:10" x14ac:dyDescent="0.2">
      <c r="A60" s="32">
        <v>50</v>
      </c>
      <c r="B60" s="30"/>
      <c r="C60" s="36">
        <f ca="1">OFFSET(BSL_RFR_spot_no_VA!$B$10,$A60,$E$6)</f>
        <v>3.075E-2</v>
      </c>
      <c r="D60" s="36">
        <f ca="1">OFFSET(BSL_RFR_spot_with_VA!$B$10,$A60,$E$6)</f>
        <v>3.1480000000000001E-2</v>
      </c>
      <c r="E60" s="30"/>
      <c r="F60" s="37">
        <f ca="1">OFFSET(SCEN1_RFR_spot_no_VA!$B$10,$A60,$E$6)</f>
        <v>3.2039999999999999E-2</v>
      </c>
      <c r="G60" s="37">
        <f ca="1">OFFSET(SCEN1_RFR_spot_with_VA!$B$10,$A60,$E$6)</f>
        <v>3.261E-2</v>
      </c>
      <c r="H60" s="30"/>
      <c r="I60" s="37">
        <v>3.0754629317934823E-2</v>
      </c>
      <c r="J60" s="37">
        <v>3.4594729875382146E-2</v>
      </c>
    </row>
    <row r="61" spans="1:10" x14ac:dyDescent="0.2">
      <c r="A61" s="32">
        <v>51</v>
      </c>
      <c r="B61" s="30"/>
      <c r="C61" s="36">
        <f ca="1">OFFSET(BSL_RFR_spot_no_VA!$B$10,$A61,$E$6)</f>
        <v>3.0939999999999999E-2</v>
      </c>
      <c r="D61" s="36">
        <f ca="1">OFFSET(BSL_RFR_spot_with_VA!$B$10,$A61,$E$6)</f>
        <v>3.1649999999999998E-2</v>
      </c>
      <c r="E61" s="30"/>
      <c r="F61" s="37">
        <f ca="1">OFFSET(SCEN1_RFR_spot_no_VA!$B$10,$A61,$E$6)</f>
        <v>3.2199999999999999E-2</v>
      </c>
      <c r="G61" s="37">
        <f ca="1">OFFSET(SCEN1_RFR_spot_with_VA!$B$10,$A61,$E$6)</f>
        <v>3.2759999999999997E-2</v>
      </c>
      <c r="H61" s="30"/>
      <c r="I61" s="37">
        <v>3.0908160000570506E-2</v>
      </c>
      <c r="J61" s="37">
        <v>3.4682015275578459E-2</v>
      </c>
    </row>
    <row r="62" spans="1:10" x14ac:dyDescent="0.2">
      <c r="A62" s="32">
        <v>52</v>
      </c>
      <c r="B62" s="30"/>
      <c r="C62" s="36">
        <f ca="1">OFFSET(BSL_RFR_spot_no_VA!$B$10,$A62,$E$6)</f>
        <v>3.1109999999999999E-2</v>
      </c>
      <c r="D62" s="36">
        <f ca="1">OFFSET(BSL_RFR_spot_with_VA!$B$10,$A62,$E$6)</f>
        <v>3.1820000000000001E-2</v>
      </c>
      <c r="E62" s="30"/>
      <c r="F62" s="37">
        <f ca="1">OFFSET(SCEN1_RFR_spot_no_VA!$B$10,$A62,$E$6)</f>
        <v>3.236E-2</v>
      </c>
      <c r="G62" s="37">
        <f ca="1">OFFSET(SCEN1_RFR_spot_with_VA!$B$10,$A62,$E$6)</f>
        <v>3.2910000000000002E-2</v>
      </c>
      <c r="H62" s="30"/>
      <c r="I62" s="37">
        <v>3.1057781786625771E-2</v>
      </c>
      <c r="J62" s="37">
        <v>3.476712687204575E-2</v>
      </c>
    </row>
    <row r="63" spans="1:10" x14ac:dyDescent="0.2">
      <c r="A63" s="32">
        <v>53</v>
      </c>
      <c r="B63" s="30"/>
      <c r="C63" s="36">
        <f ca="1">OFFSET(BSL_RFR_spot_no_VA!$B$10,$A63,$E$6)</f>
        <v>3.1289999999999998E-2</v>
      </c>
      <c r="D63" s="36">
        <f ca="1">OFFSET(BSL_RFR_spot_with_VA!$B$10,$A63,$E$6)</f>
        <v>3.1969999999999998E-2</v>
      </c>
      <c r="E63" s="30"/>
      <c r="F63" s="37">
        <f ca="1">OFFSET(SCEN1_RFR_spot_no_VA!$B$10,$A63,$E$6)</f>
        <v>3.2509999999999997E-2</v>
      </c>
      <c r="G63" s="37">
        <f ca="1">OFFSET(SCEN1_RFR_spot_with_VA!$B$10,$A63,$E$6)</f>
        <v>3.304E-2</v>
      </c>
      <c r="H63" s="30"/>
      <c r="I63" s="37">
        <v>3.1203531165899356E-2</v>
      </c>
      <c r="J63" s="37">
        <v>3.4850077754994269E-2</v>
      </c>
    </row>
    <row r="64" spans="1:10" x14ac:dyDescent="0.2">
      <c r="A64" s="32">
        <v>54</v>
      </c>
      <c r="B64" s="30"/>
      <c r="C64" s="36">
        <f ca="1">OFFSET(BSL_RFR_spot_no_VA!$B$10,$A64,$E$6)</f>
        <v>3.1449999999999999E-2</v>
      </c>
      <c r="D64" s="36">
        <f ca="1">OFFSET(BSL_RFR_spot_with_VA!$B$10,$A64,$E$6)</f>
        <v>3.2129999999999999E-2</v>
      </c>
      <c r="E64" s="30"/>
      <c r="F64" s="37">
        <f ca="1">OFFSET(SCEN1_RFR_spot_no_VA!$B$10,$A64,$E$6)</f>
        <v>3.2649999999999998E-2</v>
      </c>
      <c r="G64" s="37">
        <f ca="1">OFFSET(SCEN1_RFR_spot_with_VA!$B$10,$A64,$E$6)</f>
        <v>3.3180000000000001E-2</v>
      </c>
      <c r="H64" s="30"/>
      <c r="I64" s="37">
        <v>3.1345459087839034E-2</v>
      </c>
      <c r="J64" s="37">
        <v>3.4930890283334293E-2</v>
      </c>
    </row>
    <row r="65" spans="1:10" x14ac:dyDescent="0.2">
      <c r="A65" s="32">
        <v>55</v>
      </c>
      <c r="B65" s="30"/>
      <c r="C65" s="36">
        <f ca="1">OFFSET(BSL_RFR_spot_no_VA!$B$10,$A65,$E$6)</f>
        <v>3.1609999999999999E-2</v>
      </c>
      <c r="D65" s="36">
        <f ca="1">OFFSET(BSL_RFR_spot_with_VA!$B$10,$A65,$E$6)</f>
        <v>3.2280000000000003E-2</v>
      </c>
      <c r="E65" s="30"/>
      <c r="F65" s="37">
        <f ca="1">OFFSET(SCEN1_RFR_spot_no_VA!$B$10,$A65,$E$6)</f>
        <v>3.279E-2</v>
      </c>
      <c r="G65" s="37">
        <f ca="1">OFFSET(SCEN1_RFR_spot_with_VA!$B$10,$A65,$E$6)</f>
        <v>3.3309999999999999E-2</v>
      </c>
      <c r="H65" s="30"/>
      <c r="I65" s="37">
        <v>3.1483628051554913E-2</v>
      </c>
      <c r="J65" s="37">
        <v>3.5009594288159418E-2</v>
      </c>
    </row>
    <row r="66" spans="1:10" x14ac:dyDescent="0.2">
      <c r="A66" s="32">
        <v>56</v>
      </c>
      <c r="B66" s="30"/>
      <c r="C66" s="36">
        <f ca="1">OFFSET(BSL_RFR_spot_no_VA!$B$10,$A66,$E$6)</f>
        <v>3.177E-2</v>
      </c>
      <c r="D66" s="36">
        <f ca="1">OFFSET(BSL_RFR_spot_with_VA!$B$10,$A66,$E$6)</f>
        <v>3.2419999999999997E-2</v>
      </c>
      <c r="E66" s="30"/>
      <c r="F66" s="37">
        <f ca="1">OFFSET(SCEN1_RFR_spot_no_VA!$B$10,$A66,$E$6)</f>
        <v>3.2919999999999998E-2</v>
      </c>
      <c r="G66" s="37">
        <f ca="1">OFFSET(SCEN1_RFR_spot_with_VA!$B$10,$A66,$E$6)</f>
        <v>3.3430000000000001E-2</v>
      </c>
      <c r="H66" s="30"/>
      <c r="I66" s="37">
        <v>3.1618109655940252E-2</v>
      </c>
      <c r="J66" s="37">
        <v>3.5086225557606321E-2</v>
      </c>
    </row>
    <row r="67" spans="1:10" x14ac:dyDescent="0.2">
      <c r="A67" s="32">
        <v>57</v>
      </c>
      <c r="B67" s="30"/>
      <c r="C67" s="36">
        <f ca="1">OFFSET(BSL_RFR_spot_no_VA!$B$10,$A67,$E$6)</f>
        <v>3.1919999999999997E-2</v>
      </c>
      <c r="D67" s="36">
        <f ca="1">OFFSET(BSL_RFR_spot_with_VA!$B$10,$A67,$E$6)</f>
        <v>3.2559999999999999E-2</v>
      </c>
      <c r="E67" s="30"/>
      <c r="F67" s="37">
        <f ca="1">OFFSET(SCEN1_RFR_spot_no_VA!$B$10,$A67,$E$6)</f>
        <v>3.3050000000000003E-2</v>
      </c>
      <c r="G67" s="37">
        <f ca="1">OFFSET(SCEN1_RFR_spot_with_VA!$B$10,$A67,$E$6)</f>
        <v>3.3550000000000003E-2</v>
      </c>
      <c r="H67" s="30"/>
      <c r="I67" s="37">
        <v>3.1748982539601123E-2</v>
      </c>
      <c r="J67" s="37">
        <v>3.5160824560251047E-2</v>
      </c>
    </row>
    <row r="68" spans="1:10" x14ac:dyDescent="0.2">
      <c r="A68" s="32">
        <v>58</v>
      </c>
      <c r="B68" s="30"/>
      <c r="C68" s="36">
        <f ca="1">OFFSET(BSL_RFR_spot_no_VA!$B$10,$A68,$E$6)</f>
        <v>3.2059999999999998E-2</v>
      </c>
      <c r="D68" s="36">
        <f ca="1">OFFSET(BSL_RFR_spot_with_VA!$B$10,$A68,$E$6)</f>
        <v>3.2689999999999997E-2</v>
      </c>
      <c r="E68" s="30"/>
      <c r="F68" s="37">
        <f ca="1">OFFSET(SCEN1_RFR_spot_no_VA!$B$10,$A68,$E$6)</f>
        <v>3.3180000000000001E-2</v>
      </c>
      <c r="G68" s="37">
        <f ca="1">OFFSET(SCEN1_RFR_spot_with_VA!$B$10,$A68,$E$6)</f>
        <v>3.3669999999999999E-2</v>
      </c>
      <c r="H68" s="30"/>
      <c r="I68" s="37">
        <v>3.1876330651283702E-2</v>
      </c>
      <c r="J68" s="37">
        <v>3.5233435370880528E-2</v>
      </c>
    </row>
    <row r="69" spans="1:10" x14ac:dyDescent="0.2">
      <c r="A69" s="32">
        <v>59</v>
      </c>
      <c r="B69" s="30"/>
      <c r="C69" s="36">
        <f ca="1">OFFSET(BSL_RFR_spot_no_VA!$B$10,$A69,$E$6)</f>
        <v>3.2199999999999999E-2</v>
      </c>
      <c r="D69" s="36">
        <f ca="1">OFFSET(BSL_RFR_spot_with_VA!$B$10,$A69,$E$6)</f>
        <v>3.2820000000000002E-2</v>
      </c>
      <c r="E69" s="30"/>
      <c r="F69" s="37">
        <f ca="1">OFFSET(SCEN1_RFR_spot_no_VA!$B$10,$A69,$E$6)</f>
        <v>3.3300000000000003E-2</v>
      </c>
      <c r="G69" s="37">
        <f ca="1">OFFSET(SCEN1_RFR_spot_with_VA!$B$10,$A69,$E$6)</f>
        <v>3.3779999999999998E-2</v>
      </c>
      <c r="H69" s="30"/>
      <c r="I69" s="37">
        <v>3.2000241800665741E-2</v>
      </c>
      <c r="J69" s="37">
        <v>3.5304104768073108E-2</v>
      </c>
    </row>
    <row r="70" spans="1:10" x14ac:dyDescent="0.2">
      <c r="A70" s="32">
        <v>60</v>
      </c>
      <c r="B70" s="30"/>
      <c r="C70" s="36">
        <f ca="1">OFFSET(BSL_RFR_spot_no_VA!$B$10,$A70,$E$6)</f>
        <v>3.2340000000000001E-2</v>
      </c>
      <c r="D70" s="36">
        <f ca="1">OFFSET(BSL_RFR_spot_with_VA!$B$10,$A70,$E$6)</f>
        <v>3.295E-2</v>
      </c>
      <c r="E70" s="30"/>
      <c r="F70" s="37">
        <f ca="1">OFFSET(SCEN1_RFR_spot_no_VA!$B$10,$A70,$E$6)</f>
        <v>3.3419999999999998E-2</v>
      </c>
      <c r="G70" s="37">
        <f ca="1">OFFSET(SCEN1_RFR_spot_with_VA!$B$10,$A70,$E$6)</f>
        <v>3.3890000000000003E-2</v>
      </c>
      <c r="H70" s="30"/>
      <c r="I70" s="37">
        <v>3.2120806447084815E-2</v>
      </c>
      <c r="J70" s="37">
        <v>3.5372881477705453E-2</v>
      </c>
    </row>
    <row r="71" spans="1:10" x14ac:dyDescent="0.2">
      <c r="A71" s="32">
        <v>61</v>
      </c>
      <c r="B71" s="30"/>
      <c r="C71" s="36">
        <f ca="1">OFFSET(BSL_RFR_spot_no_VA!$B$10,$A71,$E$6)</f>
        <v>3.2469999999999999E-2</v>
      </c>
      <c r="D71" s="36">
        <f ca="1">OFFSET(BSL_RFR_spot_with_VA!$B$10,$A71,$E$6)</f>
        <v>3.3070000000000002E-2</v>
      </c>
      <c r="E71" s="30"/>
      <c r="F71" s="37">
        <f ca="1">OFFSET(SCEN1_RFR_spot_no_VA!$B$10,$A71,$E$6)</f>
        <v>3.3529999999999997E-2</v>
      </c>
      <c r="G71" s="37">
        <f ca="1">OFFSET(SCEN1_RFR_spot_with_VA!$B$10,$A71,$E$6)</f>
        <v>3.4000000000000002E-2</v>
      </c>
      <c r="H71" s="30"/>
      <c r="I71" s="37">
        <v>3.2238116690243235E-2</v>
      </c>
      <c r="J71" s="37">
        <v>3.5439815540446729E-2</v>
      </c>
    </row>
    <row r="72" spans="1:10" x14ac:dyDescent="0.2">
      <c r="A72" s="32">
        <v>62</v>
      </c>
      <c r="B72" s="30"/>
      <c r="C72" s="36">
        <f ca="1">OFFSET(BSL_RFR_spot_no_VA!$B$10,$A72,$E$6)</f>
        <v>3.2599999999999997E-2</v>
      </c>
      <c r="D72" s="36">
        <f ca="1">OFFSET(BSL_RFR_spot_with_VA!$B$10,$A72,$E$6)</f>
        <v>3.3189999999999997E-2</v>
      </c>
      <c r="E72" s="30"/>
      <c r="F72" s="37">
        <f ca="1">OFFSET(SCEN1_RFR_spot_no_VA!$B$10,$A72,$E$6)</f>
        <v>3.3640000000000003E-2</v>
      </c>
      <c r="G72" s="37">
        <f ca="1">OFFSET(SCEN1_RFR_spot_with_VA!$B$10,$A72,$E$6)</f>
        <v>3.4099999999999998E-2</v>
      </c>
      <c r="H72" s="30"/>
      <c r="I72" s="37">
        <v>3.2352265432374905E-2</v>
      </c>
      <c r="J72" s="37">
        <v>3.5504957784612712E-2</v>
      </c>
    </row>
    <row r="73" spans="1:10" x14ac:dyDescent="0.2">
      <c r="A73" s="32">
        <v>63</v>
      </c>
      <c r="B73" s="30"/>
      <c r="C73" s="36">
        <f ca="1">OFFSET(BSL_RFR_spot_no_VA!$B$10,$A73,$E$6)</f>
        <v>3.2719999999999999E-2</v>
      </c>
      <c r="D73" s="36">
        <f ca="1">OFFSET(BSL_RFR_spot_with_VA!$B$10,$A73,$E$6)</f>
        <v>3.3300000000000003E-2</v>
      </c>
      <c r="E73" s="30"/>
      <c r="F73" s="37">
        <f ca="1">OFFSET(SCEN1_RFR_spot_no_VA!$B$10,$A73,$E$6)</f>
        <v>3.3750000000000002E-2</v>
      </c>
      <c r="G73" s="37">
        <f ca="1">OFFSET(SCEN1_RFR_spot_with_VA!$B$10,$A73,$E$6)</f>
        <v>3.4200000000000001E-2</v>
      </c>
      <c r="H73" s="30"/>
      <c r="I73" s="37">
        <v>3.2463345685953104E-2</v>
      </c>
      <c r="J73" s="37">
        <v>3.5568359388552961E-2</v>
      </c>
    </row>
    <row r="74" spans="1:10" x14ac:dyDescent="0.2">
      <c r="A74" s="32">
        <v>64</v>
      </c>
      <c r="B74" s="30"/>
      <c r="C74" s="36">
        <f ca="1">OFFSET(BSL_RFR_spot_no_VA!$B$10,$A74,$E$6)</f>
        <v>3.2840000000000001E-2</v>
      </c>
      <c r="D74" s="36">
        <f ca="1">OFFSET(BSL_RFR_spot_with_VA!$B$10,$A74,$E$6)</f>
        <v>3.3410000000000002E-2</v>
      </c>
      <c r="E74" s="30"/>
      <c r="F74" s="37">
        <f ca="1">OFFSET(SCEN1_RFR_spot_no_VA!$B$10,$A74,$E$6)</f>
        <v>3.3849999999999998E-2</v>
      </c>
      <c r="G74" s="37">
        <f ca="1">OFFSET(SCEN1_RFR_spot_with_VA!$B$10,$A74,$E$6)</f>
        <v>3.4299999999999997E-2</v>
      </c>
      <c r="H74" s="30"/>
      <c r="I74" s="37">
        <v>3.2571450004895475E-2</v>
      </c>
      <c r="J74" s="37">
        <v>3.5630071519105355E-2</v>
      </c>
    </row>
    <row r="75" spans="1:10" x14ac:dyDescent="0.2">
      <c r="A75" s="32">
        <v>65</v>
      </c>
      <c r="B75" s="30"/>
      <c r="C75" s="36">
        <f ca="1">OFFSET(BSL_RFR_spot_no_VA!$B$10,$A75,$E$6)</f>
        <v>3.2960000000000003E-2</v>
      </c>
      <c r="D75" s="36">
        <f ca="1">OFFSET(BSL_RFR_spot_with_VA!$B$10,$A75,$E$6)</f>
        <v>3.3520000000000001E-2</v>
      </c>
      <c r="E75" s="30"/>
      <c r="F75" s="37">
        <f ca="1">OFFSET(SCEN1_RFR_spot_no_VA!$B$10,$A75,$E$6)</f>
        <v>3.3950000000000001E-2</v>
      </c>
      <c r="G75" s="37">
        <f ca="1">OFFSET(SCEN1_RFR_spot_with_VA!$B$10,$A75,$E$6)</f>
        <v>3.4389999999999997E-2</v>
      </c>
      <c r="H75" s="30"/>
      <c r="I75" s="37">
        <v>3.2676670020509002E-2</v>
      </c>
      <c r="J75" s="37">
        <v>3.5690145034652732E-2</v>
      </c>
    </row>
    <row r="76" spans="1:10" x14ac:dyDescent="0.2">
      <c r="A76" s="32">
        <v>66</v>
      </c>
      <c r="B76" s="30"/>
      <c r="C76" s="36">
        <f ca="1">OFFSET(BSL_RFR_spot_no_VA!$B$10,$A76,$E$6)</f>
        <v>3.3070000000000002E-2</v>
      </c>
      <c r="D76" s="36">
        <f ca="1">OFFSET(BSL_RFR_spot_with_VA!$B$10,$A76,$E$6)</f>
        <v>3.3619999999999997E-2</v>
      </c>
      <c r="E76" s="30"/>
      <c r="F76" s="37">
        <f ca="1">OFFSET(SCEN1_RFR_spot_no_VA!$B$10,$A76,$E$6)</f>
        <v>3.4049999999999997E-2</v>
      </c>
      <c r="G76" s="37">
        <f ca="1">OFFSET(SCEN1_RFR_spot_with_VA!$B$10,$A76,$E$6)</f>
        <v>3.449E-2</v>
      </c>
      <c r="H76" s="30"/>
      <c r="I76" s="37">
        <v>3.2779096066196445E-2</v>
      </c>
      <c r="J76" s="37">
        <v>3.5748630243013002E-2</v>
      </c>
    </row>
    <row r="77" spans="1:10" x14ac:dyDescent="0.2">
      <c r="A77" s="32">
        <v>67</v>
      </c>
      <c r="B77" s="30"/>
      <c r="C77" s="36">
        <f ca="1">OFFSET(BSL_RFR_spot_no_VA!$B$10,$A77,$E$6)</f>
        <v>3.3180000000000001E-2</v>
      </c>
      <c r="D77" s="36">
        <f ca="1">OFFSET(BSL_RFR_spot_with_VA!$B$10,$A77,$E$6)</f>
        <v>3.3730000000000003E-2</v>
      </c>
      <c r="E77" s="30"/>
      <c r="F77" s="37">
        <f ca="1">OFFSET(SCEN1_RFR_spot_no_VA!$B$10,$A77,$E$6)</f>
        <v>3.415E-2</v>
      </c>
      <c r="G77" s="37">
        <f ca="1">OFFSET(SCEN1_RFR_spot_with_VA!$B$10,$A77,$E$6)</f>
        <v>3.4569999999999997E-2</v>
      </c>
      <c r="H77" s="30"/>
      <c r="I77" s="37">
        <v>3.2878816877309314E-2</v>
      </c>
      <c r="J77" s="37">
        <v>3.5805576705832065E-2</v>
      </c>
    </row>
    <row r="78" spans="1:10" x14ac:dyDescent="0.2">
      <c r="A78" s="32">
        <v>68</v>
      </c>
      <c r="B78" s="30"/>
      <c r="C78" s="36">
        <f ca="1">OFFSET(BSL_RFR_spot_no_VA!$B$10,$A78,$E$6)</f>
        <v>3.329E-2</v>
      </c>
      <c r="D78" s="36">
        <f ca="1">OFFSET(BSL_RFR_spot_with_VA!$B$10,$A78,$E$6)</f>
        <v>3.3820000000000003E-2</v>
      </c>
      <c r="E78" s="30"/>
      <c r="F78" s="37">
        <f ca="1">OFFSET(SCEN1_RFR_spot_no_VA!$B$10,$A78,$E$6)</f>
        <v>3.424E-2</v>
      </c>
      <c r="G78" s="37">
        <f ca="1">OFFSET(SCEN1_RFR_spot_with_VA!$B$10,$A78,$E$6)</f>
        <v>3.4660000000000003E-2</v>
      </c>
      <c r="H78" s="30"/>
      <c r="I78" s="37">
        <v>3.2975919354537142E-2</v>
      </c>
      <c r="J78" s="37">
        <v>3.5861033082370763E-2</v>
      </c>
    </row>
    <row r="79" spans="1:10" x14ac:dyDescent="0.2">
      <c r="A79" s="32">
        <v>69</v>
      </c>
      <c r="B79" s="30"/>
      <c r="C79" s="36">
        <f ca="1">OFFSET(BSL_RFR_spot_no_VA!$B$10,$A79,$E$6)</f>
        <v>3.3390000000000003E-2</v>
      </c>
      <c r="D79" s="36">
        <f ca="1">OFFSET(BSL_RFR_spot_with_VA!$B$10,$A79,$E$6)</f>
        <v>3.3919999999999999E-2</v>
      </c>
      <c r="E79" s="30"/>
      <c r="F79" s="37">
        <f ca="1">OFFSET(SCEN1_RFR_spot_no_VA!$B$10,$A79,$E$6)</f>
        <v>3.4329999999999999E-2</v>
      </c>
      <c r="G79" s="37">
        <f ca="1">OFFSET(SCEN1_RFR_spot_with_VA!$B$10,$A79,$E$6)</f>
        <v>3.474E-2</v>
      </c>
      <c r="H79" s="30"/>
      <c r="I79" s="37">
        <v>3.3070488380931184E-2</v>
      </c>
      <c r="J79" s="37">
        <v>3.5915047006621847E-2</v>
      </c>
    </row>
    <row r="80" spans="1:10" x14ac:dyDescent="0.2">
      <c r="A80" s="32">
        <v>70</v>
      </c>
      <c r="B80" s="30"/>
      <c r="C80" s="36">
        <f ca="1">OFFSET(BSL_RFR_spot_no_VA!$B$10,$A80,$E$6)</f>
        <v>3.3489999999999999E-2</v>
      </c>
      <c r="D80" s="36">
        <f ca="1">OFFSET(BSL_RFR_spot_with_VA!$B$10,$A80,$E$6)</f>
        <v>3.4009999999999999E-2</v>
      </c>
      <c r="E80" s="30"/>
      <c r="F80" s="37">
        <f ca="1">OFFSET(SCEN1_RFR_spot_no_VA!$B$10,$A80,$E$6)</f>
        <v>3.4419999999999999E-2</v>
      </c>
      <c r="G80" s="37">
        <f ca="1">OFFSET(SCEN1_RFR_spot_with_VA!$B$10,$A80,$E$6)</f>
        <v>3.483E-2</v>
      </c>
      <c r="H80" s="30"/>
      <c r="I80" s="37">
        <v>3.3162606684113749E-2</v>
      </c>
      <c r="J80" s="37">
        <v>3.5967664992575754E-2</v>
      </c>
    </row>
    <row r="81" spans="1:10" x14ac:dyDescent="0.2">
      <c r="A81" s="32">
        <v>71</v>
      </c>
      <c r="B81" s="30"/>
      <c r="C81" s="36">
        <f ca="1">OFFSET(BSL_RFR_spot_no_VA!$B$10,$A81,$E$6)</f>
        <v>3.3590000000000002E-2</v>
      </c>
      <c r="D81" s="36">
        <f ca="1">OFFSET(BSL_RFR_spot_with_VA!$B$10,$A81,$E$6)</f>
        <v>3.4099999999999998E-2</v>
      </c>
      <c r="E81" s="30"/>
      <c r="F81" s="37">
        <f ca="1">OFFSET(SCEN1_RFR_spot_no_VA!$B$10,$A81,$E$6)</f>
        <v>3.4500000000000003E-2</v>
      </c>
      <c r="G81" s="37">
        <f ca="1">OFFSET(SCEN1_RFR_spot_with_VA!$B$10,$A81,$E$6)</f>
        <v>3.49E-2</v>
      </c>
      <c r="H81" s="30"/>
      <c r="I81" s="37">
        <v>3.325235473646293E-2</v>
      </c>
      <c r="J81" s="37">
        <v>3.6018932363210965E-2</v>
      </c>
    </row>
    <row r="82" spans="1:10" x14ac:dyDescent="0.2">
      <c r="A82" s="32">
        <v>72</v>
      </c>
      <c r="B82" s="30"/>
      <c r="C82" s="36">
        <f ca="1">OFFSET(BSL_RFR_spot_no_VA!$B$10,$A82,$E$6)</f>
        <v>3.3680000000000002E-2</v>
      </c>
      <c r="D82" s="36">
        <f ca="1">OFFSET(BSL_RFR_spot_with_VA!$B$10,$A82,$E$6)</f>
        <v>3.4189999999999998E-2</v>
      </c>
      <c r="E82" s="30"/>
      <c r="F82" s="37">
        <f ca="1">OFFSET(SCEN1_RFR_spot_no_VA!$B$10,$A82,$E$6)</f>
        <v>3.458E-2</v>
      </c>
      <c r="G82" s="37">
        <f ca="1">OFFSET(SCEN1_RFR_spot_with_VA!$B$10,$A82,$E$6)</f>
        <v>3.4979999999999997E-2</v>
      </c>
      <c r="H82" s="30"/>
      <c r="I82" s="37">
        <v>3.3339810687124549E-2</v>
      </c>
      <c r="J82" s="37">
        <v>3.6068893199433294E-2</v>
      </c>
    </row>
    <row r="83" spans="1:10" x14ac:dyDescent="0.2">
      <c r="A83" s="32">
        <v>73</v>
      </c>
      <c r="B83" s="30"/>
      <c r="C83" s="36">
        <f ca="1">OFFSET(BSL_RFR_spot_no_VA!$B$10,$A83,$E$6)</f>
        <v>3.3779999999999998E-2</v>
      </c>
      <c r="D83" s="36">
        <f ca="1">OFFSET(BSL_RFR_spot_with_VA!$B$10,$A83,$E$6)</f>
        <v>3.4279999999999998E-2</v>
      </c>
      <c r="E83" s="30"/>
      <c r="F83" s="37">
        <f ca="1">OFFSET(SCEN1_RFR_spot_no_VA!$B$10,$A83,$E$6)</f>
        <v>3.4660000000000003E-2</v>
      </c>
      <c r="G83" s="37">
        <f ca="1">OFFSET(SCEN1_RFR_spot_with_VA!$B$10,$A83,$E$6)</f>
        <v>3.5060000000000001E-2</v>
      </c>
      <c r="H83" s="30"/>
      <c r="I83" s="37">
        <v>3.3425050320600391E-2</v>
      </c>
      <c r="J83" s="37">
        <v>3.6117590305737135E-2</v>
      </c>
    </row>
    <row r="84" spans="1:10" x14ac:dyDescent="0.2">
      <c r="A84" s="32">
        <v>74</v>
      </c>
      <c r="B84" s="30"/>
      <c r="C84" s="36">
        <f ca="1">OFFSET(BSL_RFR_spot_no_VA!$B$10,$A84,$E$6)</f>
        <v>3.3869999999999997E-2</v>
      </c>
      <c r="D84" s="36">
        <f ca="1">OFFSET(BSL_RFR_spot_with_VA!$B$10,$A84,$E$6)</f>
        <v>3.4360000000000002E-2</v>
      </c>
      <c r="E84" s="30"/>
      <c r="F84" s="37">
        <f ca="1">OFFSET(SCEN1_RFR_spot_no_VA!$B$10,$A84,$E$6)</f>
        <v>3.474E-2</v>
      </c>
      <c r="G84" s="37">
        <f ca="1">OFFSET(SCEN1_RFR_spot_with_VA!$B$10,$A84,$E$6)</f>
        <v>3.5130000000000002E-2</v>
      </c>
      <c r="H84" s="30"/>
      <c r="I84" s="37">
        <v>3.3508147037441205E-2</v>
      </c>
      <c r="J84" s="37">
        <v>3.6165065189832202E-2</v>
      </c>
    </row>
    <row r="85" spans="1:10" x14ac:dyDescent="0.2">
      <c r="A85" s="32">
        <v>75</v>
      </c>
      <c r="B85" s="30"/>
      <c r="C85" s="36">
        <f ca="1">OFFSET(BSL_RFR_spot_no_VA!$B$10,$A85,$E$6)</f>
        <v>3.3959999999999997E-2</v>
      </c>
      <c r="D85" s="36">
        <f ca="1">OFFSET(BSL_RFR_spot_with_VA!$B$10,$A85,$E$6)</f>
        <v>3.4439999999999998E-2</v>
      </c>
      <c r="E85" s="30"/>
      <c r="F85" s="37">
        <f ca="1">OFFSET(SCEN1_RFR_spot_no_VA!$B$10,$A85,$E$6)</f>
        <v>3.4819999999999997E-2</v>
      </c>
      <c r="G85" s="37">
        <f ca="1">OFFSET(SCEN1_RFR_spot_with_VA!$B$10,$A85,$E$6)</f>
        <v>3.5200000000000002E-2</v>
      </c>
      <c r="H85" s="30"/>
      <c r="I85" s="37">
        <v>3.3589171853223743E-2</v>
      </c>
      <c r="J85" s="37">
        <v>3.6211358053889642E-2</v>
      </c>
    </row>
    <row r="86" spans="1:10" x14ac:dyDescent="0.2">
      <c r="A86" s="32">
        <v>76</v>
      </c>
      <c r="B86" s="30"/>
      <c r="C86" s="36">
        <f ca="1">OFFSET(BSL_RFR_spot_no_VA!$B$10,$A86,$E$6)</f>
        <v>3.4040000000000001E-2</v>
      </c>
      <c r="D86" s="36">
        <f ca="1">OFFSET(BSL_RFR_spot_with_VA!$B$10,$A86,$E$6)</f>
        <v>3.4520000000000002E-2</v>
      </c>
      <c r="E86" s="30"/>
      <c r="F86" s="37">
        <f ca="1">OFFSET(SCEN1_RFR_spot_no_VA!$B$10,$A86,$E$6)</f>
        <v>3.4889999999999997E-2</v>
      </c>
      <c r="G86" s="37">
        <f ca="1">OFFSET(SCEN1_RFR_spot_with_VA!$B$10,$A86,$E$6)</f>
        <v>3.5270000000000003E-2</v>
      </c>
      <c r="H86" s="30"/>
      <c r="I86" s="37">
        <v>3.3668193412569991E-2</v>
      </c>
      <c r="J86" s="37">
        <v>3.6256507795395354E-2</v>
      </c>
    </row>
    <row r="87" spans="1:10" x14ac:dyDescent="0.2">
      <c r="A87" s="32">
        <v>77</v>
      </c>
      <c r="B87" s="30"/>
      <c r="C87" s="36">
        <f ca="1">OFFSET(BSL_RFR_spot_no_VA!$B$10,$A87,$E$6)</f>
        <v>3.4119999999999998E-2</v>
      </c>
      <c r="D87" s="36">
        <f ca="1">OFFSET(BSL_RFR_spot_with_VA!$B$10,$A87,$E$6)</f>
        <v>3.4599999999999999E-2</v>
      </c>
      <c r="E87" s="30"/>
      <c r="F87" s="37">
        <f ca="1">OFFSET(SCEN1_RFR_spot_no_VA!$B$10,$A87,$E$6)</f>
        <v>3.4970000000000001E-2</v>
      </c>
      <c r="G87" s="37">
        <f ca="1">OFFSET(SCEN1_RFR_spot_with_VA!$B$10,$A87,$E$6)</f>
        <v>3.5340000000000003E-2</v>
      </c>
      <c r="H87" s="30"/>
      <c r="I87" s="37">
        <v>3.3745278015435032E-2</v>
      </c>
      <c r="J87" s="37">
        <v>3.6300552015908316E-2</v>
      </c>
    </row>
    <row r="88" spans="1:10" x14ac:dyDescent="0.2">
      <c r="A88" s="32">
        <v>78</v>
      </c>
      <c r="B88" s="30"/>
      <c r="C88" s="36">
        <f ca="1">OFFSET(BSL_RFR_spot_no_VA!$B$10,$A88,$E$6)</f>
        <v>3.4209999999999997E-2</v>
      </c>
      <c r="D88" s="36">
        <f ca="1">OFFSET(BSL_RFR_spot_with_VA!$B$10,$A88,$E$6)</f>
        <v>3.4669999999999999E-2</v>
      </c>
      <c r="E88" s="30"/>
      <c r="F88" s="37">
        <f ca="1">OFFSET(SCEN1_RFR_spot_no_VA!$B$10,$A88,$E$6)</f>
        <v>3.5040000000000002E-2</v>
      </c>
      <c r="G88" s="37">
        <f ca="1">OFFSET(SCEN1_RFR_spot_with_VA!$B$10,$A88,$E$6)</f>
        <v>3.5400000000000001E-2</v>
      </c>
      <c r="H88" s="30"/>
      <c r="I88" s="37">
        <v>3.3820489653318742E-2</v>
      </c>
      <c r="J88" s="37">
        <v>3.6343527036262424E-2</v>
      </c>
    </row>
    <row r="89" spans="1:10" x14ac:dyDescent="0.2">
      <c r="A89" s="32">
        <v>79</v>
      </c>
      <c r="B89" s="30"/>
      <c r="C89" s="36">
        <f ca="1">OFFSET(BSL_RFR_spot_no_VA!$B$10,$A89,$E$6)</f>
        <v>3.4290000000000001E-2</v>
      </c>
      <c r="D89" s="36">
        <f ca="1">OFFSET(BSL_RFR_spot_with_VA!$B$10,$A89,$E$6)</f>
        <v>3.4750000000000003E-2</v>
      </c>
      <c r="E89" s="30"/>
      <c r="F89" s="37">
        <f ca="1">OFFSET(SCEN1_RFR_spot_no_VA!$B$10,$A89,$E$6)</f>
        <v>3.5110000000000002E-2</v>
      </c>
      <c r="G89" s="37">
        <f ca="1">OFFSET(SCEN1_RFR_spot_with_VA!$B$10,$A89,$E$6)</f>
        <v>3.5470000000000002E-2</v>
      </c>
      <c r="H89" s="30"/>
      <c r="I89" s="37">
        <v>3.3893890053399156E-2</v>
      </c>
      <c r="J89" s="37">
        <v>3.6385467916975944E-2</v>
      </c>
    </row>
    <row r="90" spans="1:10" x14ac:dyDescent="0.2">
      <c r="A90" s="32">
        <v>80</v>
      </c>
      <c r="B90" s="30"/>
      <c r="C90" s="36">
        <f ca="1">OFFSET(BSL_RFR_spot_no_VA!$B$10,$A90,$E$6)</f>
        <v>3.4360000000000002E-2</v>
      </c>
      <c r="D90" s="36">
        <f ca="1">OFFSET(BSL_RFR_spot_with_VA!$B$10,$A90,$E$6)</f>
        <v>3.4819999999999997E-2</v>
      </c>
      <c r="E90" s="30"/>
      <c r="F90" s="37">
        <f ca="1">OFFSET(SCEN1_RFR_spot_no_VA!$B$10,$A90,$E$6)</f>
        <v>3.517E-2</v>
      </c>
      <c r="G90" s="37">
        <f ca="1">OFFSET(SCEN1_RFR_spot_with_VA!$B$10,$A90,$E$6)</f>
        <v>3.5529999999999999E-2</v>
      </c>
      <c r="H90" s="30"/>
      <c r="I90" s="37">
        <v>3.3965538728899292E-2</v>
      </c>
      <c r="J90" s="37">
        <v>3.6426408482817418E-2</v>
      </c>
    </row>
    <row r="91" spans="1:10" x14ac:dyDescent="0.2">
      <c r="A91" s="32">
        <v>81</v>
      </c>
      <c r="B91" s="30"/>
      <c r="C91" s="36">
        <f ca="1">OFFSET(BSL_RFR_spot_no_VA!$B$10,$A91,$E$6)</f>
        <v>3.4439999999999998E-2</v>
      </c>
      <c r="D91" s="36">
        <f ca="1">OFFSET(BSL_RFR_spot_with_VA!$B$10,$A91,$E$6)</f>
        <v>3.4889999999999997E-2</v>
      </c>
      <c r="E91" s="30"/>
      <c r="F91" s="37">
        <f ca="1">OFFSET(SCEN1_RFR_spot_no_VA!$B$10,$A91,$E$6)</f>
        <v>3.524E-2</v>
      </c>
      <c r="G91" s="37">
        <f ca="1">OFFSET(SCEN1_RFR_spot_with_VA!$B$10,$A91,$E$6)</f>
        <v>3.5589999999999997E-2</v>
      </c>
      <c r="H91" s="30"/>
      <c r="I91" s="37">
        <v>3.4035493034254127E-2</v>
      </c>
      <c r="J91" s="37">
        <v>3.6466381350631849E-2</v>
      </c>
    </row>
    <row r="92" spans="1:10" x14ac:dyDescent="0.2">
      <c r="A92" s="32">
        <v>82</v>
      </c>
      <c r="B92" s="30"/>
      <c r="C92" s="36">
        <f ca="1">OFFSET(BSL_RFR_spot_no_VA!$B$10,$A92,$E$6)</f>
        <v>3.4509999999999999E-2</v>
      </c>
      <c r="D92" s="36">
        <f ca="1">OFFSET(BSL_RFR_spot_with_VA!$B$10,$A92,$E$6)</f>
        <v>3.4959999999999998E-2</v>
      </c>
      <c r="E92" s="30"/>
      <c r="F92" s="37">
        <f ca="1">OFFSET(SCEN1_RFR_spot_no_VA!$B$10,$A92,$E$6)</f>
        <v>3.5299999999999998E-2</v>
      </c>
      <c r="G92" s="37">
        <f ca="1">OFFSET(SCEN1_RFR_spot_with_VA!$B$10,$A92,$E$6)</f>
        <v>3.5650000000000001E-2</v>
      </c>
      <c r="H92" s="30"/>
      <c r="I92" s="37">
        <v>3.4103808223868493E-2</v>
      </c>
      <c r="J92" s="37">
        <v>3.65054179596771E-2</v>
      </c>
    </row>
    <row r="93" spans="1:10" x14ac:dyDescent="0.2">
      <c r="A93" s="32">
        <v>83</v>
      </c>
      <c r="B93" s="30"/>
      <c r="C93" s="36">
        <f ca="1">OFFSET(BSL_RFR_spot_no_VA!$B$10,$A93,$E$6)</f>
        <v>3.458E-2</v>
      </c>
      <c r="D93" s="36">
        <f ca="1">OFFSET(BSL_RFR_spot_with_VA!$B$10,$A93,$E$6)</f>
        <v>3.5020000000000003E-2</v>
      </c>
      <c r="E93" s="30"/>
      <c r="F93" s="37">
        <f ca="1">OFFSET(SCEN1_RFR_spot_no_VA!$B$10,$A93,$E$6)</f>
        <v>3.5360000000000003E-2</v>
      </c>
      <c r="G93" s="37">
        <f ca="1">OFFSET(SCEN1_RFR_spot_with_VA!$B$10,$A93,$E$6)</f>
        <v>3.5709999999999999E-2</v>
      </c>
      <c r="H93" s="30"/>
      <c r="I93" s="37">
        <v>3.4170537513451338E-2</v>
      </c>
      <c r="J93" s="37">
        <v>3.6543548603829468E-2</v>
      </c>
    </row>
    <row r="94" spans="1:10" x14ac:dyDescent="0.2">
      <c r="A94" s="32">
        <v>84</v>
      </c>
      <c r="B94" s="30"/>
      <c r="C94" s="36">
        <f ca="1">OFFSET(BSL_RFR_spot_no_VA!$B$10,$A94,$E$6)</f>
        <v>3.465E-2</v>
      </c>
      <c r="D94" s="36">
        <f ca="1">OFFSET(BSL_RFR_spot_with_VA!$B$10,$A94,$E$6)</f>
        <v>3.5090000000000003E-2</v>
      </c>
      <c r="E94" s="30"/>
      <c r="F94" s="37">
        <f ca="1">OFFSET(SCEN1_RFR_spot_no_VA!$B$10,$A94,$E$6)</f>
        <v>3.542E-2</v>
      </c>
      <c r="G94" s="37">
        <f ca="1">OFFSET(SCEN1_RFR_spot_with_VA!$B$10,$A94,$E$6)</f>
        <v>3.5770000000000003E-2</v>
      </c>
      <c r="H94" s="30"/>
      <c r="I94" s="37">
        <v>3.4235732143067965E-2</v>
      </c>
      <c r="J94" s="37">
        <v>3.6580802465121298E-2</v>
      </c>
    </row>
    <row r="95" spans="1:10" x14ac:dyDescent="0.2">
      <c r="A95" s="32">
        <v>85</v>
      </c>
      <c r="B95" s="30"/>
      <c r="C95" s="36">
        <f ca="1">OFFSET(BSL_RFR_spot_no_VA!$B$10,$A95,$E$6)</f>
        <v>3.4720000000000001E-2</v>
      </c>
      <c r="D95" s="36">
        <f ca="1">OFFSET(BSL_RFR_spot_with_VA!$B$10,$A95,$E$6)</f>
        <v>3.5150000000000001E-2</v>
      </c>
      <c r="E95" s="30"/>
      <c r="F95" s="37">
        <f ca="1">OFFSET(SCEN1_RFR_spot_no_VA!$B$10,$A95,$E$6)</f>
        <v>3.5479999999999998E-2</v>
      </c>
      <c r="G95" s="37">
        <f ca="1">OFFSET(SCEN1_RFR_spot_with_VA!$B$10,$A95,$E$6)</f>
        <v>3.5819999999999998E-2</v>
      </c>
      <c r="H95" s="30"/>
      <c r="I95" s="37">
        <v>3.4299441441202783E-2</v>
      </c>
      <c r="J95" s="37">
        <v>3.6617207648161454E-2</v>
      </c>
    </row>
    <row r="96" spans="1:10" x14ac:dyDescent="0.2">
      <c r="A96" s="32">
        <v>86</v>
      </c>
      <c r="B96" s="30"/>
      <c r="C96" s="36">
        <f ca="1">OFFSET(BSL_RFR_spot_no_VA!$B$10,$A96,$E$6)</f>
        <v>3.4790000000000001E-2</v>
      </c>
      <c r="D96" s="36">
        <f ca="1">OFFSET(BSL_RFR_spot_with_VA!$B$10,$A96,$E$6)</f>
        <v>3.5209999999999998E-2</v>
      </c>
      <c r="E96" s="30"/>
      <c r="F96" s="37">
        <f ca="1">OFFSET(SCEN1_RFR_spot_no_VA!$B$10,$A96,$E$6)</f>
        <v>3.5540000000000002E-2</v>
      </c>
      <c r="G96" s="37">
        <f ca="1">OFFSET(SCEN1_RFR_spot_with_VA!$B$10,$A96,$E$6)</f>
        <v>3.5880000000000002E-2</v>
      </c>
      <c r="H96" s="30"/>
      <c r="I96" s="37">
        <v>3.4361712889234841E-2</v>
      </c>
      <c r="J96" s="37">
        <v>3.6652791215061598E-2</v>
      </c>
    </row>
    <row r="97" spans="1:10" x14ac:dyDescent="0.2">
      <c r="A97" s="32">
        <v>87</v>
      </c>
      <c r="B97" s="30"/>
      <c r="C97" s="36">
        <f ca="1">OFFSET(BSL_RFR_spot_no_VA!$B$10,$A97,$E$6)</f>
        <v>3.4849999999999999E-2</v>
      </c>
      <c r="D97" s="36">
        <f ca="1">OFFSET(BSL_RFR_spot_with_VA!$B$10,$A97,$E$6)</f>
        <v>3.5270000000000003E-2</v>
      </c>
      <c r="E97" s="30"/>
      <c r="F97" s="37">
        <f ca="1">OFFSET(SCEN1_RFR_spot_no_VA!$B$10,$A97,$E$6)</f>
        <v>3.56E-2</v>
      </c>
      <c r="G97" s="37">
        <f ca="1">OFFSET(SCEN1_RFR_spot_with_VA!$B$10,$A97,$E$6)</f>
        <v>3.5929999999999997E-2</v>
      </c>
      <c r="H97" s="30"/>
      <c r="I97" s="37">
        <v>3.4422592185836542E-2</v>
      </c>
      <c r="J97" s="37">
        <v>3.6687579220554101E-2</v>
      </c>
    </row>
    <row r="98" spans="1:10" x14ac:dyDescent="0.2">
      <c r="A98" s="32">
        <v>88</v>
      </c>
      <c r="B98" s="30"/>
      <c r="C98" s="36">
        <f ca="1">OFFSET(BSL_RFR_spot_no_VA!$B$10,$A98,$E$6)</f>
        <v>3.492E-2</v>
      </c>
      <c r="D98" s="36">
        <f ca="1">OFFSET(BSL_RFR_spot_with_VA!$B$10,$A98,$E$6)</f>
        <v>3.533E-2</v>
      </c>
      <c r="E98" s="30"/>
      <c r="F98" s="37">
        <f ca="1">OFFSET(SCEN1_RFR_spot_no_VA!$B$10,$A98,$E$6)</f>
        <v>3.5650000000000001E-2</v>
      </c>
      <c r="G98" s="37">
        <f ca="1">OFFSET(SCEN1_RFR_spot_with_VA!$B$10,$A98,$E$6)</f>
        <v>3.5979999999999998E-2</v>
      </c>
      <c r="H98" s="30"/>
      <c r="I98" s="37">
        <v>3.4482123310892066E-2</v>
      </c>
      <c r="J98" s="37">
        <v>3.6721596747041563E-2</v>
      </c>
    </row>
    <row r="99" spans="1:10" x14ac:dyDescent="0.2">
      <c r="A99" s="32">
        <v>89</v>
      </c>
      <c r="B99" s="30"/>
      <c r="C99" s="36">
        <f ca="1">OFFSET(BSL_RFR_spot_no_VA!$B$10,$A99,$E$6)</f>
        <v>3.4979999999999997E-2</v>
      </c>
      <c r="D99" s="36">
        <f ca="1">OFFSET(BSL_RFR_spot_with_VA!$B$10,$A99,$E$6)</f>
        <v>3.5389999999999998E-2</v>
      </c>
      <c r="E99" s="30"/>
      <c r="F99" s="37">
        <f ca="1">OFFSET(SCEN1_RFR_spot_no_VA!$B$10,$A99,$E$6)</f>
        <v>3.5709999999999999E-2</v>
      </c>
      <c r="G99" s="37">
        <f ca="1">OFFSET(SCEN1_RFR_spot_with_VA!$B$10,$A99,$E$6)</f>
        <v>3.603E-2</v>
      </c>
      <c r="H99" s="30"/>
      <c r="I99" s="37">
        <v>3.4540348588607994E-2</v>
      </c>
      <c r="J99" s="37">
        <v>3.675486793936722E-2</v>
      </c>
    </row>
    <row r="100" spans="1:10" x14ac:dyDescent="0.2">
      <c r="A100" s="32">
        <v>90</v>
      </c>
      <c r="B100" s="30"/>
      <c r="C100" s="36">
        <f ca="1">OFFSET(BSL_RFR_spot_no_VA!$B$10,$A100,$E$6)</f>
        <v>3.5040000000000002E-2</v>
      </c>
      <c r="D100" s="36">
        <f ca="1">OFFSET(BSL_RFR_spot_with_VA!$B$10,$A100,$E$6)</f>
        <v>3.5450000000000002E-2</v>
      </c>
      <c r="E100" s="30"/>
      <c r="F100" s="37">
        <f ca="1">OFFSET(SCEN1_RFR_spot_no_VA!$B$10,$A100,$E$6)</f>
        <v>3.576E-2</v>
      </c>
      <c r="G100" s="37">
        <f ca="1">OFFSET(SCEN1_RFR_spot_with_VA!$B$10,$A100,$E$6)</f>
        <v>3.6080000000000001E-2</v>
      </c>
      <c r="H100" s="30"/>
      <c r="I100" s="37">
        <v>3.4597308749547251E-2</v>
      </c>
      <c r="J100" s="37">
        <v>3.6787416039129495E-2</v>
      </c>
    </row>
    <row r="101" spans="1:10" x14ac:dyDescent="0.2">
      <c r="A101" s="32">
        <v>91</v>
      </c>
      <c r="B101" s="30"/>
      <c r="C101" s="36">
        <f ca="1">OFFSET(BSL_RFR_spot_no_VA!$B$10,$A101,$E$6)</f>
        <v>3.5099999999999999E-2</v>
      </c>
      <c r="D101" s="36">
        <f ca="1">OFFSET(BSL_RFR_spot_with_VA!$B$10,$A101,$E$6)</f>
        <v>3.5499999999999997E-2</v>
      </c>
      <c r="E101" s="30"/>
      <c r="F101" s="37">
        <f ca="1">OFFSET(SCEN1_RFR_spot_no_VA!$B$10,$A101,$E$6)</f>
        <v>3.5810000000000002E-2</v>
      </c>
      <c r="G101" s="37">
        <f ca="1">OFFSET(SCEN1_RFR_spot_with_VA!$B$10,$A101,$E$6)</f>
        <v>3.6130000000000002E-2</v>
      </c>
      <c r="H101" s="30"/>
      <c r="I101" s="37">
        <v>3.4653042991380278E-2</v>
      </c>
      <c r="J101" s="37">
        <v>3.6819263418403247E-2</v>
      </c>
    </row>
    <row r="102" spans="1:10" x14ac:dyDescent="0.2">
      <c r="A102" s="32">
        <v>92</v>
      </c>
      <c r="B102" s="30"/>
      <c r="C102" s="36">
        <f ca="1">OFFSET(BSL_RFR_spot_no_VA!$B$10,$A102,$E$6)</f>
        <v>3.5159999999999997E-2</v>
      </c>
      <c r="D102" s="36">
        <f ca="1">OFFSET(BSL_RFR_spot_with_VA!$B$10,$A102,$E$6)</f>
        <v>3.5560000000000001E-2</v>
      </c>
      <c r="E102" s="30"/>
      <c r="F102" s="37">
        <f ca="1">OFFSET(SCEN1_RFR_spot_no_VA!$B$10,$A102,$E$6)</f>
        <v>3.5860000000000003E-2</v>
      </c>
      <c r="G102" s="37">
        <f ca="1">OFFSET(SCEN1_RFR_spot_with_VA!$B$10,$A102,$E$6)</f>
        <v>3.6179999999999997E-2</v>
      </c>
      <c r="H102" s="30"/>
      <c r="I102" s="37">
        <v>3.4707589038183606E-2</v>
      </c>
      <c r="J102" s="37">
        <v>3.6850431612754031E-2</v>
      </c>
    </row>
    <row r="103" spans="1:10" x14ac:dyDescent="0.2">
      <c r="A103" s="32">
        <v>93</v>
      </c>
      <c r="B103" s="30"/>
      <c r="C103" s="36">
        <f ca="1">OFFSET(BSL_RFR_spot_no_VA!$B$10,$A103,$E$6)</f>
        <v>3.5220000000000001E-2</v>
      </c>
      <c r="D103" s="36">
        <f ca="1">OFFSET(BSL_RFR_spot_with_VA!$B$10,$A103,$E$6)</f>
        <v>3.5610000000000003E-2</v>
      </c>
      <c r="E103" s="30"/>
      <c r="F103" s="37">
        <f ca="1">OFFSET(SCEN1_RFR_spot_no_VA!$B$10,$A103,$E$6)</f>
        <v>3.5909999999999997E-2</v>
      </c>
      <c r="G103" s="37">
        <f ca="1">OFFSET(SCEN1_RFR_spot_with_VA!$B$10,$A103,$E$6)</f>
        <v>3.6220000000000002E-2</v>
      </c>
      <c r="H103" s="30"/>
      <c r="I103" s="37">
        <v>3.4760983198161677E-2</v>
      </c>
      <c r="J103" s="37">
        <v>3.6880941353459873E-2</v>
      </c>
    </row>
    <row r="104" spans="1:10" x14ac:dyDescent="0.2">
      <c r="A104" s="32">
        <v>94</v>
      </c>
      <c r="B104" s="30"/>
      <c r="C104" s="36">
        <f ca="1">OFFSET(BSL_RFR_spot_no_VA!$B$10,$A104,$E$6)</f>
        <v>3.5270000000000003E-2</v>
      </c>
      <c r="D104" s="36">
        <f ca="1">OFFSET(BSL_RFR_spot_with_VA!$B$10,$A104,$E$6)</f>
        <v>3.5659999999999997E-2</v>
      </c>
      <c r="E104" s="30"/>
      <c r="F104" s="37">
        <f ca="1">OFFSET(SCEN1_RFR_spot_no_VA!$B$10,$A104,$E$6)</f>
        <v>3.5959999999999999E-2</v>
      </c>
      <c r="G104" s="37">
        <f ca="1">OFFSET(SCEN1_RFR_spot_with_VA!$B$10,$A104,$E$6)</f>
        <v>3.6269999999999997E-2</v>
      </c>
      <c r="H104" s="30"/>
      <c r="I104" s="37">
        <v>3.481326041970001E-2</v>
      </c>
      <c r="J104" s="37">
        <v>3.6910812598873965E-2</v>
      </c>
    </row>
    <row r="105" spans="1:10" x14ac:dyDescent="0.2">
      <c r="A105" s="32">
        <v>95</v>
      </c>
      <c r="B105" s="30"/>
      <c r="C105" s="36">
        <f ca="1">OFFSET(BSL_RFR_spot_no_VA!$B$10,$A105,$E$6)</f>
        <v>3.533E-2</v>
      </c>
      <c r="D105" s="36">
        <f ca="1">OFFSET(BSL_RFR_spot_with_VA!$B$10,$A105,$E$6)</f>
        <v>3.5709999999999999E-2</v>
      </c>
      <c r="E105" s="30"/>
      <c r="F105" s="37">
        <f ca="1">OFFSET(SCEN1_RFR_spot_no_VA!$B$10,$A105,$E$6)</f>
        <v>3.601E-2</v>
      </c>
      <c r="G105" s="37">
        <f ca="1">OFFSET(SCEN1_RFR_spot_with_VA!$B$10,$A105,$E$6)</f>
        <v>3.6310000000000002E-2</v>
      </c>
      <c r="H105" s="30"/>
      <c r="I105" s="37">
        <v>3.4864454345679086E-2</v>
      </c>
      <c r="J105" s="37">
        <v>3.6940064564877639E-2</v>
      </c>
    </row>
    <row r="106" spans="1:10" x14ac:dyDescent="0.2">
      <c r="A106" s="32">
        <v>96</v>
      </c>
      <c r="B106" s="30"/>
      <c r="C106" s="36">
        <f ca="1">OFFSET(BSL_RFR_spot_no_VA!$B$10,$A106,$E$6)</f>
        <v>3.5380000000000002E-2</v>
      </c>
      <c r="D106" s="36">
        <f ca="1">OFFSET(BSL_RFR_spot_with_VA!$B$10,$A106,$E$6)</f>
        <v>3.576E-2</v>
      </c>
      <c r="E106" s="30"/>
      <c r="F106" s="37">
        <f ca="1">OFFSET(SCEN1_RFR_spot_no_VA!$B$10,$A106,$E$6)</f>
        <v>3.6060000000000002E-2</v>
      </c>
      <c r="G106" s="37">
        <f ca="1">OFFSET(SCEN1_RFR_spot_with_VA!$B$10,$A106,$E$6)</f>
        <v>3.6360000000000003E-2</v>
      </c>
      <c r="H106" s="30"/>
      <c r="I106" s="37">
        <v>3.4914597366012323E-2</v>
      </c>
      <c r="J106" s="37">
        <v>3.6968715754389869E-2</v>
      </c>
    </row>
    <row r="107" spans="1:10" x14ac:dyDescent="0.2">
      <c r="A107" s="32">
        <v>97</v>
      </c>
      <c r="B107" s="30"/>
      <c r="C107" s="36">
        <f ca="1">OFFSET(BSL_RFR_spot_no_VA!$B$10,$A107,$E$6)</f>
        <v>3.5430000000000003E-2</v>
      </c>
      <c r="D107" s="36">
        <f ca="1">OFFSET(BSL_RFR_spot_with_VA!$B$10,$A107,$E$6)</f>
        <v>3.5810000000000002E-2</v>
      </c>
      <c r="E107" s="30"/>
      <c r="F107" s="37">
        <f ca="1">OFFSET(SCEN1_RFR_spot_no_VA!$B$10,$A107,$E$6)</f>
        <v>3.61E-2</v>
      </c>
      <c r="G107" s="37">
        <f ca="1">OFFSET(SCEN1_RFR_spot_with_VA!$B$10,$A107,$E$6)</f>
        <v>3.6400000000000002E-2</v>
      </c>
      <c r="H107" s="30"/>
      <c r="I107" s="37">
        <v>3.4963720668379716E-2</v>
      </c>
      <c r="J107" s="37">
        <v>3.6996783985913329E-2</v>
      </c>
    </row>
    <row r="108" spans="1:10" x14ac:dyDescent="0.2">
      <c r="A108" s="32">
        <v>98</v>
      </c>
      <c r="B108" s="30"/>
      <c r="C108" s="36">
        <f ca="1">OFFSET(BSL_RFR_spot_no_VA!$B$10,$A108,$E$6)</f>
        <v>3.5490000000000001E-2</v>
      </c>
      <c r="D108" s="36">
        <f ca="1">OFFSET(BSL_RFR_spot_with_VA!$B$10,$A108,$E$6)</f>
        <v>3.5860000000000003E-2</v>
      </c>
      <c r="E108" s="30"/>
      <c r="F108" s="37">
        <f ca="1">OFFSET(SCEN1_RFR_spot_no_VA!$B$10,$A108,$E$6)</f>
        <v>3.6150000000000002E-2</v>
      </c>
      <c r="G108" s="37">
        <f ca="1">OFFSET(SCEN1_RFR_spot_with_VA!$B$10,$A108,$E$6)</f>
        <v>3.644E-2</v>
      </c>
      <c r="H108" s="30"/>
      <c r="I108" s="37">
        <v>3.5011854287152921E-2</v>
      </c>
      <c r="J108" s="37">
        <v>3.7024286421100339E-2</v>
      </c>
    </row>
    <row r="109" spans="1:10" x14ac:dyDescent="0.2">
      <c r="A109" s="32">
        <v>99</v>
      </c>
      <c r="B109" s="30"/>
      <c r="C109" s="36">
        <f ca="1">OFFSET(BSL_RFR_spot_no_VA!$B$10,$A109,$E$6)</f>
        <v>3.5540000000000002E-2</v>
      </c>
      <c r="D109" s="36">
        <f ca="1">OFFSET(BSL_RFR_spot_with_VA!$B$10,$A109,$E$6)</f>
        <v>3.5909999999999997E-2</v>
      </c>
      <c r="E109" s="30"/>
      <c r="F109" s="37">
        <f ca="1">OFFSET(SCEN1_RFR_spot_no_VA!$B$10,$A109,$E$6)</f>
        <v>3.619E-2</v>
      </c>
      <c r="G109" s="37">
        <f ca="1">OFFSET(SCEN1_RFR_spot_with_VA!$B$10,$A109,$E$6)</f>
        <v>3.6479999999999999E-2</v>
      </c>
      <c r="H109" s="30"/>
      <c r="I109" s="37">
        <v>3.5059027150517785E-2</v>
      </c>
      <c r="J109" s="37">
        <v>3.7051239591341378E-2</v>
      </c>
    </row>
    <row r="110" spans="1:10" x14ac:dyDescent="0.2">
      <c r="A110" s="32">
        <v>100</v>
      </c>
      <c r="B110" s="30"/>
      <c r="C110" s="36">
        <f ca="1">OFFSET(BSL_RFR_spot_no_VA!$B$10,$A110,$E$6)</f>
        <v>3.5589999999999997E-2</v>
      </c>
      <c r="D110" s="36">
        <f ca="1">OFFSET(BSL_RFR_spot_with_VA!$B$10,$A110,$E$6)</f>
        <v>3.5950000000000003E-2</v>
      </c>
      <c r="E110" s="30"/>
      <c r="F110" s="37">
        <f ca="1">OFFSET(SCEN1_RFR_spot_no_VA!$B$10,$A110,$E$6)</f>
        <v>3.6229999999999998E-2</v>
      </c>
      <c r="G110" s="37">
        <f ca="1">OFFSET(SCEN1_RFR_spot_with_VA!$B$10,$A110,$E$6)</f>
        <v>3.6519999999999997E-2</v>
      </c>
      <c r="H110" s="30"/>
      <c r="I110" s="37">
        <v>3.5105267125810968E-2</v>
      </c>
      <c r="J110" s="37">
        <v>3.7077659423373488E-2</v>
      </c>
    </row>
    <row r="111" spans="1:10" x14ac:dyDescent="0.2">
      <c r="A111" s="32">
        <v>101</v>
      </c>
      <c r="B111" s="30"/>
      <c r="C111" s="36">
        <f ca="1">OFFSET(BSL_RFR_spot_no_VA!$B$10,$A111,$E$6)</f>
        <v>3.5630000000000002E-2</v>
      </c>
      <c r="D111" s="36">
        <f ca="1">OFFSET(BSL_RFR_spot_with_VA!$B$10,$A111,$E$6)</f>
        <v>3.5999999999999997E-2</v>
      </c>
      <c r="E111" s="30"/>
      <c r="F111" s="37">
        <f ca="1">OFFSET(SCEN1_RFR_spot_no_VA!$B$10,$A111,$E$6)</f>
        <v>3.628E-2</v>
      </c>
      <c r="G111" s="37">
        <f ca="1">OFFSET(SCEN1_RFR_spot_with_VA!$B$10,$A111,$E$6)</f>
        <v>3.6560000000000002E-2</v>
      </c>
      <c r="H111" s="30"/>
      <c r="I111" s="37">
        <v>3.5150601063095754E-2</v>
      </c>
      <c r="J111" s="37">
        <v>3.7103561263924334E-2</v>
      </c>
    </row>
    <row r="112" spans="1:10" x14ac:dyDescent="0.2">
      <c r="A112" s="32">
        <v>102</v>
      </c>
      <c r="B112" s="30"/>
      <c r="C112" s="36">
        <f ca="1">OFFSET(BSL_RFR_spot_no_VA!$B$10,$A112,$E$6)</f>
        <v>3.5680000000000003E-2</v>
      </c>
      <c r="D112" s="36">
        <f ca="1">OFFSET(BSL_RFR_spot_with_VA!$B$10,$A112,$E$6)</f>
        <v>3.6040000000000003E-2</v>
      </c>
      <c r="E112" s="30"/>
      <c r="F112" s="37">
        <f ca="1">OFFSET(SCEN1_RFR_spot_no_VA!$B$10,$A112,$E$6)</f>
        <v>3.6319999999999998E-2</v>
      </c>
      <c r="G112" s="37">
        <f ca="1">OFFSET(SCEN1_RFR_spot_with_VA!$B$10,$A112,$E$6)</f>
        <v>3.6600000000000001E-2</v>
      </c>
      <c r="H112" s="30"/>
      <c r="I112" s="37">
        <v>3.5195054837012574E-2</v>
      </c>
      <c r="J112" s="37">
        <v>3.7128959903401926E-2</v>
      </c>
    </row>
    <row r="113" spans="1:10" x14ac:dyDescent="0.2">
      <c r="A113" s="32">
        <v>103</v>
      </c>
      <c r="B113" s="30"/>
      <c r="C113" s="36">
        <f ca="1">OFFSET(BSL_RFR_spot_no_VA!$B$10,$A113,$E$6)</f>
        <v>3.5729999999999998E-2</v>
      </c>
      <c r="D113" s="36">
        <f ca="1">OFFSET(BSL_RFR_spot_with_VA!$B$10,$A113,$E$6)</f>
        <v>3.6080000000000001E-2</v>
      </c>
      <c r="E113" s="30"/>
      <c r="F113" s="37">
        <f ca="1">OFFSET(SCEN1_RFR_spot_no_VA!$B$10,$A113,$E$6)</f>
        <v>3.6360000000000003E-2</v>
      </c>
      <c r="G113" s="37">
        <f ca="1">OFFSET(SCEN1_RFR_spot_with_VA!$B$10,$A113,$E$6)</f>
        <v>3.6639999999999999E-2</v>
      </c>
      <c r="H113" s="30"/>
      <c r="I113" s="37">
        <v>3.5238653386940655E-2</v>
      </c>
      <c r="J113" s="37">
        <v>3.7153869598648859E-2</v>
      </c>
    </row>
    <row r="114" spans="1:10" x14ac:dyDescent="0.2">
      <c r="A114" s="32">
        <v>104</v>
      </c>
      <c r="B114" s="30"/>
      <c r="C114" s="36">
        <f ca="1">OFFSET(BSL_RFR_spot_no_VA!$B$10,$A114,$E$6)</f>
        <v>3.5770000000000003E-2</v>
      </c>
      <c r="D114" s="36">
        <f ca="1">OFFSET(BSL_RFR_spot_with_VA!$B$10,$A114,$E$6)</f>
        <v>3.6130000000000002E-2</v>
      </c>
      <c r="E114" s="30"/>
      <c r="F114" s="37">
        <f ca="1">OFFSET(SCEN1_RFR_spot_no_VA!$B$10,$A114,$E$6)</f>
        <v>3.6400000000000002E-2</v>
      </c>
      <c r="G114" s="37">
        <f ca="1">OFFSET(SCEN1_RFR_spot_with_VA!$B$10,$A114,$E$6)</f>
        <v>3.6670000000000001E-2</v>
      </c>
      <c r="H114" s="30"/>
      <c r="I114" s="37">
        <v>3.5281420755516102E-2</v>
      </c>
      <c r="J114" s="37">
        <v>3.717830409478462E-2</v>
      </c>
    </row>
    <row r="115" spans="1:10" x14ac:dyDescent="0.2">
      <c r="A115" s="32">
        <v>105</v>
      </c>
      <c r="B115" s="30"/>
      <c r="C115" s="36">
        <f ca="1">OFFSET(BSL_RFR_spot_no_VA!$B$10,$A115,$E$6)</f>
        <v>3.5819999999999998E-2</v>
      </c>
      <c r="D115" s="36">
        <f ca="1">OFFSET(BSL_RFR_spot_with_VA!$B$10,$A115,$E$6)</f>
        <v>3.6170000000000001E-2</v>
      </c>
      <c r="E115" s="30"/>
      <c r="F115" s="37">
        <f ca="1">OFFSET(SCEN1_RFR_spot_no_VA!$B$10,$A115,$E$6)</f>
        <v>3.644E-2</v>
      </c>
      <c r="G115" s="37">
        <f ca="1">OFFSET(SCEN1_RFR_spot_with_VA!$B$10,$A115,$E$6)</f>
        <v>3.671E-2</v>
      </c>
      <c r="H115" s="30"/>
      <c r="I115" s="37">
        <v>3.5323380125550585E-2</v>
      </c>
      <c r="J115" s="37">
        <v>3.720227664615483E-2</v>
      </c>
    </row>
    <row r="116" spans="1:10" x14ac:dyDescent="0.2">
      <c r="A116" s="32">
        <v>106</v>
      </c>
      <c r="B116" s="30"/>
      <c r="C116" s="36">
        <f ca="1">OFFSET(BSL_RFR_spot_no_VA!$B$10,$A116,$E$6)</f>
        <v>3.5860000000000003E-2</v>
      </c>
      <c r="D116" s="36">
        <f ca="1">OFFSET(BSL_RFR_spot_with_VA!$B$10,$A116,$E$6)</f>
        <v>3.6209999999999999E-2</v>
      </c>
      <c r="E116" s="30"/>
      <c r="F116" s="37">
        <f ca="1">OFFSET(SCEN1_RFR_spot_no_VA!$B$10,$A116,$E$6)</f>
        <v>3.6479999999999999E-2</v>
      </c>
      <c r="G116" s="37">
        <f ca="1">OFFSET(SCEN1_RFR_spot_with_VA!$B$10,$A116,$E$6)</f>
        <v>3.6749999999999998E-2</v>
      </c>
      <c r="H116" s="30"/>
      <c r="I116" s="37">
        <v>3.5364553855402603E-2</v>
      </c>
      <c r="J116" s="37">
        <v>3.7225800036418732E-2</v>
      </c>
    </row>
    <row r="117" spans="1:10" x14ac:dyDescent="0.2">
      <c r="A117" s="32">
        <v>107</v>
      </c>
      <c r="B117" s="30"/>
      <c r="C117" s="36">
        <f ca="1">OFFSET(BSL_RFR_spot_no_VA!$B$10,$A117,$E$6)</f>
        <v>3.5909999999999997E-2</v>
      </c>
      <c r="D117" s="36">
        <f ca="1">OFFSET(BSL_RFR_spot_with_VA!$B$10,$A117,$E$6)</f>
        <v>3.6249999999999998E-2</v>
      </c>
      <c r="E117" s="30"/>
      <c r="F117" s="37">
        <f ca="1">OFFSET(SCEN1_RFR_spot_no_VA!$B$10,$A117,$E$6)</f>
        <v>3.6510000000000001E-2</v>
      </c>
      <c r="G117" s="37">
        <f ca="1">OFFSET(SCEN1_RFR_spot_with_VA!$B$10,$A117,$E$6)</f>
        <v>3.678E-2</v>
      </c>
      <c r="H117" s="30"/>
      <c r="I117" s="37">
        <v>3.5404963512848608E-2</v>
      </c>
      <c r="J117" s="37">
        <v>3.7248886597794018E-2</v>
      </c>
    </row>
    <row r="118" spans="1:10" x14ac:dyDescent="0.2">
      <c r="A118" s="32">
        <v>108</v>
      </c>
      <c r="B118" s="30"/>
      <c r="C118" s="36">
        <f ca="1">OFFSET(BSL_RFR_spot_no_VA!$B$10,$A118,$E$6)</f>
        <v>3.5950000000000003E-2</v>
      </c>
      <c r="D118" s="36">
        <f ca="1">OFFSET(BSL_RFR_spot_with_VA!$B$10,$A118,$E$6)</f>
        <v>3.6290000000000003E-2</v>
      </c>
      <c r="E118" s="30"/>
      <c r="F118" s="37">
        <f ca="1">OFFSET(SCEN1_RFR_spot_no_VA!$B$10,$A118,$E$6)</f>
        <v>3.6549999999999999E-2</v>
      </c>
      <c r="G118" s="37">
        <f ca="1">OFFSET(SCEN1_RFR_spot_with_VA!$B$10,$A118,$E$6)</f>
        <v>3.6819999999999999E-2</v>
      </c>
      <c r="H118" s="30"/>
      <c r="I118" s="37">
        <v>3.5444629907508407E-2</v>
      </c>
      <c r="J118" s="37">
        <v>3.7271548229493634E-2</v>
      </c>
    </row>
    <row r="119" spans="1:10" x14ac:dyDescent="0.2">
      <c r="A119" s="32">
        <v>109</v>
      </c>
      <c r="B119" s="30"/>
      <c r="C119" s="36">
        <f ca="1">OFFSET(BSL_RFR_spot_no_VA!$B$10,$A119,$E$6)</f>
        <v>3.5990000000000001E-2</v>
      </c>
      <c r="D119" s="36">
        <f ca="1">OFFSET(BSL_RFR_spot_with_VA!$B$10,$A119,$E$6)</f>
        <v>3.6330000000000001E-2</v>
      </c>
      <c r="E119" s="30"/>
      <c r="F119" s="37">
        <f ca="1">OFFSET(SCEN1_RFR_spot_no_VA!$B$10,$A119,$E$6)</f>
        <v>3.6589999999999998E-2</v>
      </c>
      <c r="G119" s="37">
        <f ca="1">OFFSET(SCEN1_RFR_spot_with_VA!$B$10,$A119,$E$6)</f>
        <v>3.6850000000000001E-2</v>
      </c>
      <c r="H119" s="30"/>
      <c r="I119" s="37">
        <v>3.5483573121875889E-2</v>
      </c>
      <c r="J119" s="37">
        <v>3.7293796415376557E-2</v>
      </c>
    </row>
    <row r="120" spans="1:10" x14ac:dyDescent="0.2">
      <c r="A120" s="32">
        <v>110</v>
      </c>
      <c r="B120" s="30"/>
      <c r="C120" s="36">
        <f ca="1">OFFSET(BSL_RFR_spot_no_VA!$B$10,$A120,$E$6)</f>
        <v>3.603E-2</v>
      </c>
      <c r="D120" s="36">
        <f ca="1">OFFSET(BSL_RFR_spot_with_VA!$B$10,$A120,$E$6)</f>
        <v>3.6360000000000003E-2</v>
      </c>
      <c r="E120" s="30"/>
      <c r="F120" s="37">
        <f ca="1">OFFSET(SCEN1_RFR_spot_no_VA!$B$10,$A120,$E$6)</f>
        <v>3.662E-2</v>
      </c>
      <c r="G120" s="37">
        <f ca="1">OFFSET(SCEN1_RFR_spot_with_VA!$B$10,$A120,$E$6)</f>
        <v>3.6880000000000003E-2</v>
      </c>
      <c r="H120" s="30"/>
      <c r="I120" s="37">
        <v>3.5521812541005282E-2</v>
      </c>
      <c r="J120" s="37">
        <v>3.7315642240844493E-2</v>
      </c>
    </row>
    <row r="121" spans="1:10" x14ac:dyDescent="0.2">
      <c r="A121" s="32">
        <v>111</v>
      </c>
      <c r="B121" s="30"/>
      <c r="C121" s="36">
        <f ca="1">OFFSET(BSL_RFR_spot_no_VA!$B$10,$A121,$E$6)</f>
        <v>3.6069999999999998E-2</v>
      </c>
      <c r="D121" s="36">
        <f ca="1">OFFSET(BSL_RFR_spot_with_VA!$B$10,$A121,$E$6)</f>
        <v>3.6400000000000002E-2</v>
      </c>
      <c r="E121" s="30"/>
      <c r="F121" s="37">
        <f ca="1">OFFSET(SCEN1_RFR_spot_no_VA!$B$10,$A121,$E$6)</f>
        <v>3.6659999999999998E-2</v>
      </c>
      <c r="G121" s="37">
        <f ca="1">OFFSET(SCEN1_RFR_spot_with_VA!$B$10,$A121,$E$6)</f>
        <v>3.6909999999999998E-2</v>
      </c>
      <c r="H121" s="30"/>
      <c r="I121" s="37">
        <v>3.5559366880909549E-2</v>
      </c>
      <c r="J121" s="37">
        <v>3.7337096409010506E-2</v>
      </c>
    </row>
    <row r="122" spans="1:10" x14ac:dyDescent="0.2">
      <c r="A122" s="32">
        <v>112</v>
      </c>
      <c r="B122" s="30"/>
      <c r="C122" s="36">
        <f ca="1">OFFSET(BSL_RFR_spot_no_VA!$B$10,$A122,$E$6)</f>
        <v>3.6110000000000003E-2</v>
      </c>
      <c r="D122" s="36">
        <f ca="1">OFFSET(BSL_RFR_spot_with_VA!$B$10,$A122,$E$6)</f>
        <v>3.644E-2</v>
      </c>
      <c r="E122" s="30"/>
      <c r="F122" s="37">
        <f ca="1">OFFSET(SCEN1_RFR_spot_no_VA!$B$10,$A122,$E$6)</f>
        <v>3.669E-2</v>
      </c>
      <c r="G122" s="37">
        <f ca="1">OFFSET(SCEN1_RFR_spot_with_VA!$B$10,$A122,$E$6)</f>
        <v>3.6949999999999997E-2</v>
      </c>
      <c r="H122" s="30"/>
      <c r="I122" s="37">
        <v>3.5596254215716883E-2</v>
      </c>
      <c r="J122" s="37">
        <v>3.7358169256169305E-2</v>
      </c>
    </row>
    <row r="123" spans="1:10" x14ac:dyDescent="0.2">
      <c r="A123" s="32">
        <v>113</v>
      </c>
      <c r="B123" s="30"/>
      <c r="C123" s="36">
        <f ca="1">OFFSET(BSL_RFR_spot_no_VA!$B$10,$A123,$E$6)</f>
        <v>3.6150000000000002E-2</v>
      </c>
      <c r="D123" s="36">
        <f ca="1">OFFSET(BSL_RFR_spot_with_VA!$B$10,$A123,$E$6)</f>
        <v>3.6470000000000002E-2</v>
      </c>
      <c r="E123" s="30"/>
      <c r="F123" s="37">
        <f ca="1">OFFSET(SCEN1_RFR_spot_no_VA!$B$10,$A123,$E$6)</f>
        <v>3.6720000000000003E-2</v>
      </c>
      <c r="G123" s="37">
        <f ca="1">OFFSET(SCEN1_RFR_spot_with_VA!$B$10,$A123,$E$6)</f>
        <v>3.6979999999999999E-2</v>
      </c>
      <c r="H123" s="30"/>
      <c r="I123" s="37">
        <v>3.5632492003639271E-2</v>
      </c>
      <c r="J123" s="37">
        <v>3.7378870766593852E-2</v>
      </c>
    </row>
    <row r="124" spans="1:10" x14ac:dyDescent="0.2">
      <c r="A124" s="32">
        <v>114</v>
      </c>
      <c r="B124" s="30"/>
      <c r="C124" s="36">
        <f ca="1">OFFSET(BSL_RFR_spot_no_VA!$B$10,$A124,$E$6)</f>
        <v>3.619E-2</v>
      </c>
      <c r="D124" s="36">
        <f ca="1">OFFSET(BSL_RFR_spot_with_VA!$B$10,$A124,$E$6)</f>
        <v>3.6510000000000001E-2</v>
      </c>
      <c r="E124" s="30"/>
      <c r="F124" s="37">
        <f ca="1">OFFSET(SCEN1_RFR_spot_no_VA!$B$10,$A124,$E$6)</f>
        <v>3.6760000000000001E-2</v>
      </c>
      <c r="G124" s="37">
        <f ca="1">OFFSET(SCEN1_RFR_spot_with_VA!$B$10,$A124,$E$6)</f>
        <v>3.7010000000000001E-2</v>
      </c>
      <c r="H124" s="30"/>
      <c r="I124" s="37">
        <v>3.5668097111800412E-2</v>
      </c>
      <c r="J124" s="37">
        <v>3.7399210586690046E-2</v>
      </c>
    </row>
    <row r="125" spans="1:10" x14ac:dyDescent="0.2">
      <c r="A125" s="32">
        <v>115</v>
      </c>
      <c r="B125" s="30"/>
      <c r="C125" s="36">
        <f ca="1">OFFSET(BSL_RFR_spot_no_VA!$B$10,$A125,$E$6)</f>
        <v>3.6229999999999998E-2</v>
      </c>
      <c r="D125" s="36">
        <f ca="1">OFFSET(BSL_RFR_spot_with_VA!$B$10,$A125,$E$6)</f>
        <v>3.6540000000000003E-2</v>
      </c>
      <c r="E125" s="30"/>
      <c r="F125" s="37">
        <f ca="1">OFFSET(SCEN1_RFR_spot_no_VA!$B$10,$A125,$E$6)</f>
        <v>3.6790000000000003E-2</v>
      </c>
      <c r="G125" s="37">
        <f ca="1">OFFSET(SCEN1_RFR_spot_with_VA!$B$10,$A125,$E$6)</f>
        <v>3.7039999999999997E-2</v>
      </c>
      <c r="H125" s="30"/>
      <c r="I125" s="37">
        <v>3.5703085839972726E-2</v>
      </c>
      <c r="J125" s="37">
        <v>3.7419198038531443E-2</v>
      </c>
    </row>
    <row r="126" spans="1:10" x14ac:dyDescent="0.2">
      <c r="A126" s="32">
        <v>116</v>
      </c>
      <c r="B126" s="30"/>
      <c r="C126" s="36">
        <f ca="1">OFFSET(BSL_RFR_spot_no_VA!$B$10,$A126,$E$6)</f>
        <v>3.6260000000000001E-2</v>
      </c>
      <c r="D126" s="36">
        <f ca="1">OFFSET(BSL_RFR_spot_with_VA!$B$10,$A126,$E$6)</f>
        <v>3.6580000000000001E-2</v>
      </c>
      <c r="E126" s="30"/>
      <c r="F126" s="37">
        <f ca="1">OFFSET(SCEN1_RFR_spot_no_VA!$B$10,$A126,$E$6)</f>
        <v>3.6819999999999999E-2</v>
      </c>
      <c r="G126" s="37">
        <f ca="1">OFFSET(SCEN1_RFR_spot_with_VA!$B$10,$A126,$E$6)</f>
        <v>3.7069999999999999E-2</v>
      </c>
      <c r="H126" s="30"/>
      <c r="I126" s="37">
        <v>3.573747394326876E-2</v>
      </c>
      <c r="J126" s="37">
        <v>3.7438842132802908E-2</v>
      </c>
    </row>
    <row r="127" spans="1:10" x14ac:dyDescent="0.2">
      <c r="A127" s="32">
        <v>117</v>
      </c>
      <c r="B127" s="30"/>
      <c r="C127" s="36">
        <f ca="1">OFFSET(BSL_RFR_spot_no_VA!$B$10,$A127,$E$6)</f>
        <v>3.6299999999999999E-2</v>
      </c>
      <c r="D127" s="36">
        <f ca="1">OFFSET(BSL_RFR_spot_with_VA!$B$10,$A127,$E$6)</f>
        <v>3.6609999999999997E-2</v>
      </c>
      <c r="E127" s="30"/>
      <c r="F127" s="37">
        <f ca="1">OFFSET(SCEN1_RFR_spot_no_VA!$B$10,$A127,$E$6)</f>
        <v>3.6850000000000001E-2</v>
      </c>
      <c r="G127" s="37">
        <f ca="1">OFFSET(SCEN1_RFR_spot_with_VA!$B$10,$A127,$E$6)</f>
        <v>3.7100000000000001E-2</v>
      </c>
      <c r="H127" s="30"/>
      <c r="I127" s="37">
        <v>3.5771276653833173E-2</v>
      </c>
      <c r="J127" s="37">
        <v>3.7458151581177157E-2</v>
      </c>
    </row>
    <row r="128" spans="1:10" x14ac:dyDescent="0.2">
      <c r="A128" s="32">
        <v>118</v>
      </c>
      <c r="B128" s="30"/>
      <c r="C128" s="36">
        <f ca="1">OFFSET(BSL_RFR_spot_no_VA!$B$10,$A128,$E$6)</f>
        <v>3.6330000000000001E-2</v>
      </c>
      <c r="D128" s="36">
        <f ca="1">OFFSET(BSL_RFR_spot_with_VA!$B$10,$A128,$E$6)</f>
        <v>3.6639999999999999E-2</v>
      </c>
      <c r="E128" s="30"/>
      <c r="F128" s="37">
        <f ca="1">OFFSET(SCEN1_RFR_spot_no_VA!$B$10,$A128,$E$6)</f>
        <v>3.6880000000000003E-2</v>
      </c>
      <c r="G128" s="37">
        <f ca="1">OFFSET(SCEN1_RFR_spot_with_VA!$B$10,$A128,$E$6)</f>
        <v>3.7130000000000003E-2</v>
      </c>
      <c r="H128" s="30"/>
      <c r="I128" s="37">
        <v>3.5804508701578808E-2</v>
      </c>
      <c r="J128" s="37">
        <v>3.7477134808148849E-2</v>
      </c>
    </row>
    <row r="129" spans="1:10" x14ac:dyDescent="0.2">
      <c r="A129" s="32">
        <v>119</v>
      </c>
      <c r="B129" s="30"/>
      <c r="C129" s="36">
        <f ca="1">OFFSET(BSL_RFR_spot_no_VA!$B$10,$A129,$E$6)</f>
        <v>3.637E-2</v>
      </c>
      <c r="D129" s="36">
        <f ca="1">OFFSET(BSL_RFR_spot_with_VA!$B$10,$A129,$E$6)</f>
        <v>3.6679999999999997E-2</v>
      </c>
      <c r="E129" s="30"/>
      <c r="F129" s="37">
        <f ca="1">OFFSET(SCEN1_RFR_spot_no_VA!$B$10,$A129,$E$6)</f>
        <v>3.6909999999999998E-2</v>
      </c>
      <c r="G129" s="37">
        <f ca="1">OFFSET(SCEN1_RFR_spot_with_VA!$B$10,$A129,$E$6)</f>
        <v>3.7159999999999999E-2</v>
      </c>
      <c r="H129" s="30"/>
      <c r="I129" s="37">
        <v>3.5837184334010619E-2</v>
      </c>
      <c r="J129" s="37">
        <v>3.749579996235175E-2</v>
      </c>
    </row>
    <row r="130" spans="1:10" x14ac:dyDescent="0.2">
      <c r="A130" s="32">
        <v>120</v>
      </c>
      <c r="B130" s="30"/>
      <c r="C130" s="36">
        <f ca="1">OFFSET(BSL_RFR_spot_no_VA!$B$10,$A130,$E$6)</f>
        <v>3.6400000000000002E-2</v>
      </c>
      <c r="D130" s="36">
        <f ca="1">OFFSET(BSL_RFR_spot_with_VA!$B$10,$A130,$E$6)</f>
        <v>3.671E-2</v>
      </c>
      <c r="E130" s="30"/>
      <c r="F130" s="37">
        <f ca="1">OFFSET(SCEN1_RFR_spot_no_VA!$B$10,$A130,$E$6)</f>
        <v>3.6940000000000001E-2</v>
      </c>
      <c r="G130" s="37">
        <f ca="1">OFFSET(SCEN1_RFR_spot_with_VA!$B$10,$A130,$E$6)</f>
        <v>3.7179999999999998E-2</v>
      </c>
      <c r="H130" s="30"/>
      <c r="I130" s="37">
        <v>3.5869317335175399E-2</v>
      </c>
      <c r="J130" s="37">
        <v>3.7514154927377863E-2</v>
      </c>
    </row>
    <row r="131" spans="1:10" x14ac:dyDescent="0.2">
      <c r="A131" s="32">
        <v>121</v>
      </c>
      <c r="B131" s="30"/>
      <c r="C131" s="36">
        <f ca="1">OFFSET(BSL_RFR_spot_no_VA!$B$10,$A131,$E$6)</f>
        <v>3.644E-2</v>
      </c>
      <c r="D131" s="36">
        <f ca="1">OFFSET(BSL_RFR_spot_with_VA!$B$10,$A131,$E$6)</f>
        <v>3.6740000000000002E-2</v>
      </c>
      <c r="E131" s="30"/>
      <c r="F131" s="37">
        <f ca="1">OFFSET(SCEN1_RFR_spot_no_VA!$B$10,$A131,$E$6)</f>
        <v>3.6970000000000003E-2</v>
      </c>
      <c r="G131" s="37">
        <f ca="1">OFFSET(SCEN1_RFR_spot_with_VA!$B$10,$A131,$E$6)</f>
        <v>3.721E-2</v>
      </c>
      <c r="H131" s="30"/>
      <c r="I131" s="37"/>
      <c r="J131" s="37"/>
    </row>
    <row r="132" spans="1:10" x14ac:dyDescent="0.2">
      <c r="A132" s="32">
        <v>122</v>
      </c>
      <c r="B132" s="30"/>
      <c r="C132" s="36">
        <f ca="1">OFFSET(BSL_RFR_spot_no_VA!$B$10,$A132,$E$6)</f>
        <v>3.6470000000000002E-2</v>
      </c>
      <c r="D132" s="36">
        <f ca="1">OFFSET(BSL_RFR_spot_with_VA!$B$10,$A132,$E$6)</f>
        <v>3.6769999999999997E-2</v>
      </c>
      <c r="E132" s="30"/>
      <c r="F132" s="37">
        <f ca="1">OFFSET(SCEN1_RFR_spot_no_VA!$B$10,$A132,$E$6)</f>
        <v>3.6999999999999998E-2</v>
      </c>
      <c r="G132" s="37">
        <f ca="1">OFFSET(SCEN1_RFR_spot_with_VA!$B$10,$A132,$E$6)</f>
        <v>3.7240000000000002E-2</v>
      </c>
      <c r="H132" s="30"/>
      <c r="I132" s="37"/>
      <c r="J132" s="37"/>
    </row>
    <row r="133" spans="1:10" x14ac:dyDescent="0.2">
      <c r="A133" s="32">
        <v>123</v>
      </c>
      <c r="B133" s="30"/>
      <c r="C133" s="36">
        <f ca="1">OFFSET(BSL_RFR_spot_no_VA!$B$10,$A133,$E$6)</f>
        <v>3.6499999999999998E-2</v>
      </c>
      <c r="D133" s="36">
        <f ca="1">OFFSET(BSL_RFR_spot_with_VA!$B$10,$A133,$E$6)</f>
        <v>3.6799999999999999E-2</v>
      </c>
      <c r="E133" s="30"/>
      <c r="F133" s="37">
        <f ca="1">OFFSET(SCEN1_RFR_spot_no_VA!$B$10,$A133,$E$6)</f>
        <v>3.703E-2</v>
      </c>
      <c r="G133" s="37">
        <f ca="1">OFFSET(SCEN1_RFR_spot_with_VA!$B$10,$A133,$E$6)</f>
        <v>3.7260000000000001E-2</v>
      </c>
      <c r="H133" s="30"/>
      <c r="I133" s="37"/>
      <c r="J133" s="37"/>
    </row>
    <row r="134" spans="1:10" x14ac:dyDescent="0.2">
      <c r="A134" s="32">
        <v>124</v>
      </c>
      <c r="B134" s="30"/>
      <c r="C134" s="36">
        <f ca="1">OFFSET(BSL_RFR_spot_no_VA!$B$10,$A134,$E$6)</f>
        <v>3.6540000000000003E-2</v>
      </c>
      <c r="D134" s="36">
        <f ca="1">OFFSET(BSL_RFR_spot_with_VA!$B$10,$A134,$E$6)</f>
        <v>3.6830000000000002E-2</v>
      </c>
      <c r="E134" s="30"/>
      <c r="F134" s="37">
        <f ca="1">OFFSET(SCEN1_RFR_spot_no_VA!$B$10,$A134,$E$6)</f>
        <v>3.7060000000000003E-2</v>
      </c>
      <c r="G134" s="37">
        <f ca="1">OFFSET(SCEN1_RFR_spot_with_VA!$B$10,$A134,$E$6)</f>
        <v>3.7289999999999997E-2</v>
      </c>
      <c r="H134" s="30"/>
      <c r="I134" s="37"/>
      <c r="J134" s="37"/>
    </row>
    <row r="135" spans="1:10" x14ac:dyDescent="0.2">
      <c r="A135" s="32">
        <v>125</v>
      </c>
      <c r="B135" s="30"/>
      <c r="C135" s="36">
        <f ca="1">OFFSET(BSL_RFR_spot_no_VA!$B$10,$A135,$E$6)</f>
        <v>3.6569999999999998E-2</v>
      </c>
      <c r="D135" s="36">
        <f ca="1">OFFSET(BSL_RFR_spot_with_VA!$B$10,$A135,$E$6)</f>
        <v>3.6859999999999997E-2</v>
      </c>
      <c r="E135" s="30"/>
      <c r="F135" s="37">
        <f ca="1">OFFSET(SCEN1_RFR_spot_no_VA!$B$10,$A135,$E$6)</f>
        <v>3.7089999999999998E-2</v>
      </c>
      <c r="G135" s="37">
        <f ca="1">OFFSET(SCEN1_RFR_spot_with_VA!$B$10,$A135,$E$6)</f>
        <v>3.7319999999999999E-2</v>
      </c>
      <c r="H135" s="30"/>
      <c r="I135" s="37"/>
      <c r="J135" s="37"/>
    </row>
    <row r="136" spans="1:10" x14ac:dyDescent="0.2">
      <c r="A136" s="32">
        <v>126</v>
      </c>
      <c r="B136" s="30"/>
      <c r="C136" s="36">
        <f ca="1">OFFSET(BSL_RFR_spot_no_VA!$B$10,$A136,$E$6)</f>
        <v>3.6600000000000001E-2</v>
      </c>
      <c r="D136" s="36">
        <f ca="1">OFFSET(BSL_RFR_spot_with_VA!$B$10,$A136,$E$6)</f>
        <v>3.6889999999999999E-2</v>
      </c>
      <c r="E136" s="30"/>
      <c r="F136" s="37">
        <f ca="1">OFFSET(SCEN1_RFR_spot_no_VA!$B$10,$A136,$E$6)</f>
        <v>3.7109999999999997E-2</v>
      </c>
      <c r="G136" s="37">
        <f ca="1">OFFSET(SCEN1_RFR_spot_with_VA!$B$10,$A136,$E$6)</f>
        <v>3.7339999999999998E-2</v>
      </c>
      <c r="H136" s="30"/>
      <c r="I136" s="37"/>
      <c r="J136" s="37"/>
    </row>
    <row r="137" spans="1:10" x14ac:dyDescent="0.2">
      <c r="A137" s="32">
        <v>127</v>
      </c>
      <c r="B137" s="30"/>
      <c r="C137" s="36">
        <f ca="1">OFFSET(BSL_RFR_spot_no_VA!$B$10,$A137,$E$6)</f>
        <v>3.6630000000000003E-2</v>
      </c>
      <c r="D137" s="36">
        <f ca="1">OFFSET(BSL_RFR_spot_with_VA!$B$10,$A137,$E$6)</f>
        <v>3.6920000000000001E-2</v>
      </c>
      <c r="E137" s="30"/>
      <c r="F137" s="37">
        <f ca="1">OFFSET(SCEN1_RFR_spot_no_VA!$B$10,$A137,$E$6)</f>
        <v>3.7139999999999999E-2</v>
      </c>
      <c r="G137" s="37">
        <f ca="1">OFFSET(SCEN1_RFR_spot_with_VA!$B$10,$A137,$E$6)</f>
        <v>3.737E-2</v>
      </c>
      <c r="H137" s="30"/>
      <c r="I137" s="37"/>
      <c r="J137" s="37"/>
    </row>
    <row r="138" spans="1:10" x14ac:dyDescent="0.2">
      <c r="A138" s="32">
        <v>128</v>
      </c>
      <c r="B138" s="30"/>
      <c r="C138" s="36">
        <f ca="1">OFFSET(BSL_RFR_spot_no_VA!$B$10,$A138,$E$6)</f>
        <v>3.6659999999999998E-2</v>
      </c>
      <c r="D138" s="36">
        <f ca="1">OFFSET(BSL_RFR_spot_with_VA!$B$10,$A138,$E$6)</f>
        <v>3.6949999999999997E-2</v>
      </c>
      <c r="E138" s="30"/>
      <c r="F138" s="37">
        <f ca="1">OFFSET(SCEN1_RFR_spot_no_VA!$B$10,$A138,$E$6)</f>
        <v>3.7170000000000002E-2</v>
      </c>
      <c r="G138" s="37">
        <f ca="1">OFFSET(SCEN1_RFR_spot_with_VA!$B$10,$A138,$E$6)</f>
        <v>3.739E-2</v>
      </c>
      <c r="H138" s="30"/>
      <c r="I138" s="37"/>
      <c r="J138" s="37"/>
    </row>
    <row r="139" spans="1:10" x14ac:dyDescent="0.2">
      <c r="A139" s="32">
        <v>129</v>
      </c>
      <c r="B139" s="30"/>
      <c r="C139" s="36">
        <f ca="1">OFFSET(BSL_RFR_spot_no_VA!$B$10,$A139,$E$6)</f>
        <v>3.669E-2</v>
      </c>
      <c r="D139" s="36">
        <f ca="1">OFFSET(BSL_RFR_spot_with_VA!$B$10,$A139,$E$6)</f>
        <v>3.6970000000000003E-2</v>
      </c>
      <c r="E139" s="30"/>
      <c r="F139" s="37">
        <f ca="1">OFFSET(SCEN1_RFR_spot_no_VA!$B$10,$A139,$E$6)</f>
        <v>3.7190000000000001E-2</v>
      </c>
      <c r="G139" s="37">
        <f ca="1">OFFSET(SCEN1_RFR_spot_with_VA!$B$10,$A139,$E$6)</f>
        <v>3.7409999999999999E-2</v>
      </c>
      <c r="H139" s="30"/>
      <c r="I139" s="37"/>
      <c r="J139" s="37"/>
    </row>
    <row r="140" spans="1:10" x14ac:dyDescent="0.2">
      <c r="A140" s="32">
        <v>130</v>
      </c>
      <c r="B140" s="30"/>
      <c r="C140" s="36">
        <f ca="1">OFFSET(BSL_RFR_spot_no_VA!$B$10,$A140,$E$6)</f>
        <v>3.6720000000000003E-2</v>
      </c>
      <c r="D140" s="36">
        <f ca="1">OFFSET(BSL_RFR_spot_with_VA!$B$10,$A140,$E$6)</f>
        <v>3.6999999999999998E-2</v>
      </c>
      <c r="E140" s="30"/>
      <c r="F140" s="37">
        <f ca="1">OFFSET(SCEN1_RFR_spot_no_VA!$B$10,$A140,$E$6)</f>
        <v>3.7220000000000003E-2</v>
      </c>
      <c r="G140" s="37">
        <f ca="1">OFFSET(SCEN1_RFR_spot_with_VA!$B$10,$A140,$E$6)</f>
        <v>3.7440000000000001E-2</v>
      </c>
      <c r="H140" s="30"/>
      <c r="I140" s="37"/>
      <c r="J140" s="37"/>
    </row>
    <row r="141" spans="1:10" x14ac:dyDescent="0.2">
      <c r="A141" s="32">
        <v>131</v>
      </c>
      <c r="B141" s="30"/>
      <c r="C141" s="36">
        <f ca="1">OFFSET(BSL_RFR_spot_no_VA!$B$10,$A141,$E$6)</f>
        <v>3.6749999999999998E-2</v>
      </c>
      <c r="D141" s="36">
        <f ca="1">OFFSET(BSL_RFR_spot_with_VA!$B$10,$A141,$E$6)</f>
        <v>3.703E-2</v>
      </c>
      <c r="E141" s="30"/>
      <c r="F141" s="37">
        <f ca="1">OFFSET(SCEN1_RFR_spot_no_VA!$B$10,$A141,$E$6)</f>
        <v>3.7240000000000002E-2</v>
      </c>
      <c r="G141" s="37">
        <f ca="1">OFFSET(SCEN1_RFR_spot_with_VA!$B$10,$A141,$E$6)</f>
        <v>3.746E-2</v>
      </c>
      <c r="H141" s="30"/>
      <c r="I141" s="37"/>
      <c r="J141" s="37"/>
    </row>
    <row r="142" spans="1:10" x14ac:dyDescent="0.2">
      <c r="A142" s="32">
        <v>132</v>
      </c>
      <c r="B142" s="30"/>
      <c r="C142" s="36">
        <f ca="1">OFFSET(BSL_RFR_spot_no_VA!$B$10,$A142,$E$6)</f>
        <v>3.678E-2</v>
      </c>
      <c r="D142" s="36">
        <f ca="1">OFFSET(BSL_RFR_spot_with_VA!$B$10,$A142,$E$6)</f>
        <v>3.705E-2</v>
      </c>
      <c r="E142" s="30"/>
      <c r="F142" s="37">
        <f ca="1">OFFSET(SCEN1_RFR_spot_no_VA!$B$10,$A142,$E$6)</f>
        <v>3.7269999999999998E-2</v>
      </c>
      <c r="G142" s="37">
        <f ca="1">OFFSET(SCEN1_RFR_spot_with_VA!$B$10,$A142,$E$6)</f>
        <v>3.7479999999999999E-2</v>
      </c>
      <c r="H142" s="30"/>
      <c r="I142" s="37"/>
      <c r="J142" s="37"/>
    </row>
    <row r="143" spans="1:10" x14ac:dyDescent="0.2">
      <c r="A143" s="32">
        <v>133</v>
      </c>
      <c r="B143" s="30"/>
      <c r="C143" s="36">
        <f ca="1">OFFSET(BSL_RFR_spot_no_VA!$B$10,$A143,$E$6)</f>
        <v>3.6799999999999999E-2</v>
      </c>
      <c r="D143" s="36">
        <f ca="1">OFFSET(BSL_RFR_spot_with_VA!$B$10,$A143,$E$6)</f>
        <v>3.7080000000000002E-2</v>
      </c>
      <c r="E143" s="30"/>
      <c r="F143" s="37">
        <f ca="1">OFFSET(SCEN1_RFR_spot_no_VA!$B$10,$A143,$E$6)</f>
        <v>3.7289999999999997E-2</v>
      </c>
      <c r="G143" s="37">
        <f ca="1">OFFSET(SCEN1_RFR_spot_with_VA!$B$10,$A143,$E$6)</f>
        <v>3.7510000000000002E-2</v>
      </c>
      <c r="H143" s="30"/>
      <c r="I143" s="37"/>
      <c r="J143" s="37"/>
    </row>
    <row r="144" spans="1:10" x14ac:dyDescent="0.2">
      <c r="A144" s="32">
        <v>134</v>
      </c>
      <c r="B144" s="30"/>
      <c r="C144" s="36">
        <f ca="1">OFFSET(BSL_RFR_spot_no_VA!$B$10,$A144,$E$6)</f>
        <v>3.6830000000000002E-2</v>
      </c>
      <c r="D144" s="36">
        <f ca="1">OFFSET(BSL_RFR_spot_with_VA!$B$10,$A144,$E$6)</f>
        <v>3.7100000000000001E-2</v>
      </c>
      <c r="E144" s="30"/>
      <c r="F144" s="37">
        <f ca="1">OFFSET(SCEN1_RFR_spot_no_VA!$B$10,$A144,$E$6)</f>
        <v>3.7319999999999999E-2</v>
      </c>
      <c r="G144" s="37">
        <f ca="1">OFFSET(SCEN1_RFR_spot_with_VA!$B$10,$A144,$E$6)</f>
        <v>3.7530000000000001E-2</v>
      </c>
      <c r="H144" s="30"/>
      <c r="I144" s="37"/>
      <c r="J144" s="37"/>
    </row>
    <row r="145" spans="1:10" x14ac:dyDescent="0.2">
      <c r="A145" s="32">
        <v>135</v>
      </c>
      <c r="B145" s="30"/>
      <c r="C145" s="36">
        <f ca="1">OFFSET(BSL_RFR_spot_no_VA!$B$10,$A145,$E$6)</f>
        <v>3.6859999999999997E-2</v>
      </c>
      <c r="D145" s="36">
        <f ca="1">OFFSET(BSL_RFR_spot_with_VA!$B$10,$A145,$E$6)</f>
        <v>3.7130000000000003E-2</v>
      </c>
      <c r="E145" s="30"/>
      <c r="F145" s="37">
        <f ca="1">OFFSET(SCEN1_RFR_spot_no_VA!$B$10,$A145,$E$6)</f>
        <v>3.7339999999999998E-2</v>
      </c>
      <c r="G145" s="37">
        <f ca="1">OFFSET(SCEN1_RFR_spot_with_VA!$B$10,$A145,$E$6)</f>
        <v>3.755E-2</v>
      </c>
      <c r="H145" s="30"/>
      <c r="I145" s="37"/>
      <c r="J145" s="37"/>
    </row>
    <row r="146" spans="1:10" x14ac:dyDescent="0.2">
      <c r="A146" s="32">
        <v>136</v>
      </c>
      <c r="B146" s="30"/>
      <c r="C146" s="36">
        <f ca="1">OFFSET(BSL_RFR_spot_no_VA!$B$10,$A146,$E$6)</f>
        <v>3.6880000000000003E-2</v>
      </c>
      <c r="D146" s="36">
        <f ca="1">OFFSET(BSL_RFR_spot_with_VA!$B$10,$A146,$E$6)</f>
        <v>3.7150000000000002E-2</v>
      </c>
      <c r="E146" s="30"/>
      <c r="F146" s="37">
        <f ca="1">OFFSET(SCEN1_RFR_spot_no_VA!$B$10,$A146,$E$6)</f>
        <v>3.7359999999999997E-2</v>
      </c>
      <c r="G146" s="37">
        <f ca="1">OFFSET(SCEN1_RFR_spot_with_VA!$B$10,$A146,$E$6)</f>
        <v>3.7569999999999999E-2</v>
      </c>
      <c r="H146" s="30"/>
      <c r="I146" s="37"/>
      <c r="J146" s="37"/>
    </row>
    <row r="147" spans="1:10" x14ac:dyDescent="0.2">
      <c r="A147" s="32">
        <v>137</v>
      </c>
      <c r="B147" s="30"/>
      <c r="C147" s="36">
        <f ca="1">OFFSET(BSL_RFR_spot_no_VA!$B$10,$A147,$E$6)</f>
        <v>3.6909999999999998E-2</v>
      </c>
      <c r="D147" s="36">
        <f ca="1">OFFSET(BSL_RFR_spot_with_VA!$B$10,$A147,$E$6)</f>
        <v>3.7179999999999998E-2</v>
      </c>
      <c r="E147" s="30"/>
      <c r="F147" s="37">
        <f ca="1">OFFSET(SCEN1_RFR_spot_no_VA!$B$10,$A147,$E$6)</f>
        <v>3.7379999999999997E-2</v>
      </c>
      <c r="G147" s="37">
        <f ca="1">OFFSET(SCEN1_RFR_spot_with_VA!$B$10,$A147,$E$6)</f>
        <v>3.7589999999999998E-2</v>
      </c>
      <c r="H147" s="30"/>
      <c r="I147" s="37"/>
      <c r="J147" s="37"/>
    </row>
    <row r="148" spans="1:10" x14ac:dyDescent="0.2">
      <c r="A148" s="32">
        <v>138</v>
      </c>
      <c r="B148" s="30"/>
      <c r="C148" s="36">
        <f ca="1">OFFSET(BSL_RFR_spot_no_VA!$B$10,$A148,$E$6)</f>
        <v>3.6940000000000001E-2</v>
      </c>
      <c r="D148" s="36">
        <f ca="1">OFFSET(BSL_RFR_spot_with_VA!$B$10,$A148,$E$6)</f>
        <v>3.7199999999999997E-2</v>
      </c>
      <c r="E148" s="30"/>
      <c r="F148" s="37">
        <f ca="1">OFFSET(SCEN1_RFR_spot_no_VA!$B$10,$A148,$E$6)</f>
        <v>3.7409999999999999E-2</v>
      </c>
      <c r="G148" s="37">
        <f ca="1">OFFSET(SCEN1_RFR_spot_with_VA!$B$10,$A148,$E$6)</f>
        <v>3.7620000000000001E-2</v>
      </c>
      <c r="H148" s="30"/>
      <c r="I148" s="37"/>
      <c r="J148" s="37"/>
    </row>
    <row r="149" spans="1:10" x14ac:dyDescent="0.2">
      <c r="A149" s="32">
        <v>139</v>
      </c>
      <c r="B149" s="30"/>
      <c r="C149" s="36">
        <f ca="1">OFFSET(BSL_RFR_spot_no_VA!$B$10,$A149,$E$6)</f>
        <v>3.696E-2</v>
      </c>
      <c r="D149" s="36">
        <f ca="1">OFFSET(BSL_RFR_spot_with_VA!$B$10,$A149,$E$6)</f>
        <v>3.7229999999999999E-2</v>
      </c>
      <c r="E149" s="30"/>
      <c r="F149" s="37">
        <f ca="1">OFFSET(SCEN1_RFR_spot_no_VA!$B$10,$A149,$E$6)</f>
        <v>3.7429999999999998E-2</v>
      </c>
      <c r="G149" s="37">
        <f ca="1">OFFSET(SCEN1_RFR_spot_with_VA!$B$10,$A149,$E$6)</f>
        <v>3.764E-2</v>
      </c>
      <c r="H149" s="30"/>
      <c r="I149" s="37"/>
      <c r="J149" s="37"/>
    </row>
    <row r="150" spans="1:10" x14ac:dyDescent="0.2">
      <c r="A150" s="32">
        <v>140</v>
      </c>
      <c r="B150" s="30"/>
      <c r="C150" s="36">
        <f ca="1">OFFSET(BSL_RFR_spot_no_VA!$B$10,$A150,$E$6)</f>
        <v>3.6990000000000002E-2</v>
      </c>
      <c r="D150" s="36">
        <f ca="1">OFFSET(BSL_RFR_spot_with_VA!$B$10,$A150,$E$6)</f>
        <v>3.7249999999999998E-2</v>
      </c>
      <c r="E150" s="30"/>
      <c r="F150" s="37">
        <f ca="1">OFFSET(SCEN1_RFR_spot_no_VA!$B$10,$A150,$E$6)</f>
        <v>3.7449999999999997E-2</v>
      </c>
      <c r="G150" s="37">
        <f ca="1">OFFSET(SCEN1_RFR_spot_with_VA!$B$10,$A150,$E$6)</f>
        <v>3.7659999999999999E-2</v>
      </c>
      <c r="H150" s="30"/>
      <c r="I150" s="37"/>
      <c r="J150" s="37"/>
    </row>
    <row r="151" spans="1:10" x14ac:dyDescent="0.2">
      <c r="A151" s="32">
        <v>141</v>
      </c>
      <c r="B151" s="30"/>
      <c r="C151" s="36">
        <f ca="1">OFFSET(BSL_RFR_spot_no_VA!$B$10,$A151,$E$6)</f>
        <v>3.7010000000000001E-2</v>
      </c>
      <c r="D151" s="36">
        <f ca="1">OFFSET(BSL_RFR_spot_with_VA!$B$10,$A151,$E$6)</f>
        <v>3.7269999999999998E-2</v>
      </c>
      <c r="E151" s="30"/>
      <c r="F151" s="37">
        <f ca="1">OFFSET(SCEN1_RFR_spot_no_VA!$B$10,$A151,$E$6)</f>
        <v>3.7470000000000003E-2</v>
      </c>
      <c r="G151" s="37">
        <f ca="1">OFFSET(SCEN1_RFR_spot_with_VA!$B$10,$A151,$E$6)</f>
        <v>3.7679999999999998E-2</v>
      </c>
      <c r="H151" s="30"/>
      <c r="I151" s="37"/>
      <c r="J151" s="37"/>
    </row>
    <row r="152" spans="1:10" x14ac:dyDescent="0.2">
      <c r="A152" s="32">
        <v>142</v>
      </c>
      <c r="B152" s="30"/>
      <c r="C152" s="36">
        <f ca="1">OFFSET(BSL_RFR_spot_no_VA!$B$10,$A152,$E$6)</f>
        <v>3.7039999999999997E-2</v>
      </c>
      <c r="D152" s="36">
        <f ca="1">OFFSET(BSL_RFR_spot_with_VA!$B$10,$A152,$E$6)</f>
        <v>3.73E-2</v>
      </c>
      <c r="E152" s="30"/>
      <c r="F152" s="37">
        <f ca="1">OFFSET(SCEN1_RFR_spot_no_VA!$B$10,$A152,$E$6)</f>
        <v>3.7490000000000002E-2</v>
      </c>
      <c r="G152" s="37">
        <f ca="1">OFFSET(SCEN1_RFR_spot_with_VA!$B$10,$A152,$E$6)</f>
        <v>3.7699999999999997E-2</v>
      </c>
      <c r="H152" s="30"/>
      <c r="I152" s="37"/>
      <c r="J152" s="37"/>
    </row>
    <row r="153" spans="1:10" x14ac:dyDescent="0.2">
      <c r="A153" s="32">
        <v>143</v>
      </c>
      <c r="B153" s="30"/>
      <c r="C153" s="36">
        <f ca="1">OFFSET(BSL_RFR_spot_no_VA!$B$10,$A153,$E$6)</f>
        <v>3.7060000000000003E-2</v>
      </c>
      <c r="D153" s="36">
        <f ca="1">OFFSET(BSL_RFR_spot_with_VA!$B$10,$A153,$E$6)</f>
        <v>3.7319999999999999E-2</v>
      </c>
      <c r="E153" s="30"/>
      <c r="F153" s="37">
        <f ca="1">OFFSET(SCEN1_RFR_spot_no_VA!$B$10,$A153,$E$6)</f>
        <v>3.7519999999999998E-2</v>
      </c>
      <c r="G153" s="37">
        <f ca="1">OFFSET(SCEN1_RFR_spot_with_VA!$B$10,$A153,$E$6)</f>
        <v>3.7719999999999997E-2</v>
      </c>
      <c r="H153" s="30"/>
      <c r="I153" s="37"/>
      <c r="J153" s="37"/>
    </row>
    <row r="154" spans="1:10" x14ac:dyDescent="0.2">
      <c r="A154" s="32">
        <v>144</v>
      </c>
      <c r="B154" s="30"/>
      <c r="C154" s="36">
        <f ca="1">OFFSET(BSL_RFR_spot_no_VA!$B$10,$A154,$E$6)</f>
        <v>3.7089999999999998E-2</v>
      </c>
      <c r="D154" s="36">
        <f ca="1">OFFSET(BSL_RFR_spot_with_VA!$B$10,$A154,$E$6)</f>
        <v>3.7339999999999998E-2</v>
      </c>
      <c r="E154" s="30"/>
      <c r="F154" s="37">
        <f ca="1">OFFSET(SCEN1_RFR_spot_no_VA!$B$10,$A154,$E$6)</f>
        <v>3.7539999999999997E-2</v>
      </c>
      <c r="G154" s="37">
        <f ca="1">OFFSET(SCEN1_RFR_spot_with_VA!$B$10,$A154,$E$6)</f>
        <v>3.7740000000000003E-2</v>
      </c>
      <c r="H154" s="30"/>
      <c r="I154" s="37"/>
      <c r="J154" s="37"/>
    </row>
    <row r="155" spans="1:10" x14ac:dyDescent="0.2">
      <c r="A155" s="32">
        <v>145</v>
      </c>
      <c r="B155" s="30"/>
      <c r="C155" s="36">
        <f ca="1">OFFSET(BSL_RFR_spot_no_VA!$B$10,$A155,$E$6)</f>
        <v>3.7109999999999997E-2</v>
      </c>
      <c r="D155" s="36">
        <f ca="1">OFFSET(BSL_RFR_spot_with_VA!$B$10,$A155,$E$6)</f>
        <v>3.7359999999999997E-2</v>
      </c>
      <c r="E155" s="30"/>
      <c r="F155" s="37">
        <f ca="1">OFFSET(SCEN1_RFR_spot_no_VA!$B$10,$A155,$E$6)</f>
        <v>3.7560000000000003E-2</v>
      </c>
      <c r="G155" s="37">
        <f ca="1">OFFSET(SCEN1_RFR_spot_with_VA!$B$10,$A155,$E$6)</f>
        <v>3.7749999999999999E-2</v>
      </c>
      <c r="H155" s="30"/>
      <c r="I155" s="37"/>
      <c r="J155" s="37"/>
    </row>
    <row r="156" spans="1:10" x14ac:dyDescent="0.2">
      <c r="A156" s="32">
        <v>146</v>
      </c>
      <c r="B156" s="30"/>
      <c r="C156" s="36">
        <f ca="1">OFFSET(BSL_RFR_spot_no_VA!$B$10,$A156,$E$6)</f>
        <v>3.7130000000000003E-2</v>
      </c>
      <c r="D156" s="36">
        <f ca="1">OFFSET(BSL_RFR_spot_with_VA!$B$10,$A156,$E$6)</f>
        <v>3.7379999999999997E-2</v>
      </c>
      <c r="E156" s="30"/>
      <c r="F156" s="37">
        <f ca="1">OFFSET(SCEN1_RFR_spot_no_VA!$B$10,$A156,$E$6)</f>
        <v>3.7580000000000002E-2</v>
      </c>
      <c r="G156" s="37">
        <f ca="1">OFFSET(SCEN1_RFR_spot_with_VA!$B$10,$A156,$E$6)</f>
        <v>3.7769999999999998E-2</v>
      </c>
      <c r="H156" s="30"/>
      <c r="I156" s="37"/>
      <c r="J156" s="37"/>
    </row>
    <row r="157" spans="1:10" x14ac:dyDescent="0.2">
      <c r="A157" s="32">
        <v>147</v>
      </c>
      <c r="B157" s="30"/>
      <c r="C157" s="36">
        <f ca="1">OFFSET(BSL_RFR_spot_no_VA!$B$10,$A157,$E$6)</f>
        <v>3.7150000000000002E-2</v>
      </c>
      <c r="D157" s="36">
        <f ca="1">OFFSET(BSL_RFR_spot_with_VA!$B$10,$A157,$E$6)</f>
        <v>3.7400000000000003E-2</v>
      </c>
      <c r="E157" s="30"/>
      <c r="F157" s="37">
        <f ca="1">OFFSET(SCEN1_RFR_spot_no_VA!$B$10,$A157,$E$6)</f>
        <v>3.7600000000000001E-2</v>
      </c>
      <c r="G157" s="37">
        <f ca="1">OFFSET(SCEN1_RFR_spot_with_VA!$B$10,$A157,$E$6)</f>
        <v>3.7789999999999997E-2</v>
      </c>
      <c r="H157" s="30"/>
      <c r="I157" s="37"/>
      <c r="J157" s="37"/>
    </row>
    <row r="158" spans="1:10" x14ac:dyDescent="0.2">
      <c r="A158" s="32">
        <v>148</v>
      </c>
      <c r="B158" s="30"/>
      <c r="C158" s="36">
        <f ca="1">OFFSET(BSL_RFR_spot_no_VA!$B$10,$A158,$E$6)</f>
        <v>3.7179999999999998E-2</v>
      </c>
      <c r="D158" s="36">
        <f ca="1">OFFSET(BSL_RFR_spot_with_VA!$B$10,$A158,$E$6)</f>
        <v>3.7420000000000002E-2</v>
      </c>
      <c r="E158" s="30"/>
      <c r="F158" s="37">
        <f ca="1">OFFSET(SCEN1_RFR_spot_no_VA!$B$10,$A158,$E$6)</f>
        <v>3.7620000000000001E-2</v>
      </c>
      <c r="G158" s="37">
        <f ca="1">OFFSET(SCEN1_RFR_spot_with_VA!$B$10,$A158,$E$6)</f>
        <v>3.7810000000000003E-2</v>
      </c>
      <c r="H158" s="30"/>
      <c r="I158" s="37"/>
      <c r="J158" s="37"/>
    </row>
    <row r="159" spans="1:10" x14ac:dyDescent="0.2">
      <c r="A159" s="32">
        <v>149</v>
      </c>
      <c r="B159" s="30"/>
      <c r="C159" s="36">
        <f ca="1">OFFSET(BSL_RFR_spot_no_VA!$B$10,$A159,$E$6)</f>
        <v>3.7199999999999997E-2</v>
      </c>
      <c r="D159" s="36">
        <f ca="1">OFFSET(BSL_RFR_spot_with_VA!$B$10,$A159,$E$6)</f>
        <v>3.7449999999999997E-2</v>
      </c>
      <c r="E159" s="30"/>
      <c r="F159" s="37">
        <f ca="1">OFFSET(SCEN1_RFR_spot_no_VA!$B$10,$A159,$E$6)</f>
        <v>3.764E-2</v>
      </c>
      <c r="G159" s="37">
        <f ca="1">OFFSET(SCEN1_RFR_spot_with_VA!$B$10,$A159,$E$6)</f>
        <v>3.7830000000000003E-2</v>
      </c>
      <c r="H159" s="30"/>
      <c r="I159" s="37"/>
      <c r="J159" s="37"/>
    </row>
    <row r="160" spans="1:10" x14ac:dyDescent="0.2">
      <c r="A160" s="33">
        <v>150</v>
      </c>
      <c r="B160" s="30"/>
      <c r="C160" s="36">
        <f ca="1">OFFSET(BSL_RFR_spot_no_VA!$B$10,$A160,$E$6)</f>
        <v>3.7220000000000003E-2</v>
      </c>
      <c r="D160" s="36">
        <f ca="1">OFFSET(BSL_RFR_spot_with_VA!$B$10,$A160,$E$6)</f>
        <v>3.7470000000000003E-2</v>
      </c>
      <c r="E160" s="30"/>
      <c r="F160" s="37">
        <f ca="1">OFFSET(SCEN1_RFR_spot_no_VA!$B$10,$A160,$E$6)</f>
        <v>3.7650000000000003E-2</v>
      </c>
      <c r="G160" s="37">
        <f ca="1">OFFSET(SCEN1_RFR_spot_with_VA!$B$10,$A160,$E$6)</f>
        <v>3.7850000000000002E-2</v>
      </c>
      <c r="H160" s="30"/>
      <c r="I160" s="37"/>
      <c r="J160" s="37"/>
    </row>
    <row r="161" spans="1:8" x14ac:dyDescent="0.2">
      <c r="A161" s="30"/>
      <c r="B161" s="30"/>
      <c r="C161" s="30"/>
      <c r="D161" s="30"/>
      <c r="E161" s="30"/>
      <c r="F161" s="30"/>
      <c r="G161" s="30"/>
      <c r="H161" s="30"/>
    </row>
    <row r="162" spans="1:8" x14ac:dyDescent="0.2">
      <c r="A162" s="30"/>
      <c r="B162" s="30"/>
      <c r="C162" s="30"/>
      <c r="D162" s="30"/>
      <c r="E162" s="30"/>
      <c r="F162" s="30"/>
      <c r="G162" s="30"/>
      <c r="H162" s="30"/>
    </row>
    <row r="163" spans="1:8" x14ac:dyDescent="0.2">
      <c r="A163" s="30"/>
      <c r="B163" s="30"/>
      <c r="C163" s="30"/>
      <c r="D163" s="30"/>
      <c r="E163" s="30"/>
      <c r="F163" s="30"/>
      <c r="G163" s="30"/>
      <c r="H163" s="30"/>
    </row>
    <row r="164" spans="1:8" x14ac:dyDescent="0.2">
      <c r="A164" s="30"/>
      <c r="B164" s="30"/>
      <c r="C164" s="30"/>
      <c r="D164" s="30"/>
      <c r="E164" s="30"/>
      <c r="F164" s="30"/>
      <c r="G164" s="30"/>
      <c r="H164" s="30"/>
    </row>
    <row r="165" spans="1:8" x14ac:dyDescent="0.2">
      <c r="A165" s="30"/>
      <c r="B165" s="30"/>
      <c r="C165" s="30"/>
      <c r="D165" s="30"/>
      <c r="E165" s="30"/>
      <c r="F165" s="30"/>
      <c r="G165" s="30"/>
      <c r="H165" s="30"/>
    </row>
    <row r="166" spans="1:8" x14ac:dyDescent="0.2">
      <c r="A166" s="30"/>
      <c r="B166" s="30"/>
      <c r="C166" s="30"/>
      <c r="D166" s="30"/>
      <c r="E166" s="30"/>
      <c r="F166" s="30"/>
      <c r="G166" s="30"/>
      <c r="H166" s="30"/>
    </row>
    <row r="167" spans="1:8" x14ac:dyDescent="0.2">
      <c r="A167" s="30"/>
      <c r="B167" s="30"/>
      <c r="C167" s="30"/>
      <c r="D167" s="30"/>
      <c r="E167" s="30"/>
      <c r="F167" s="30"/>
      <c r="G167" s="30"/>
      <c r="H167" s="30"/>
    </row>
    <row r="168" spans="1:8" x14ac:dyDescent="0.2">
      <c r="A168" s="30"/>
      <c r="B168" s="30"/>
      <c r="C168" s="30"/>
      <c r="D168" s="30"/>
      <c r="E168" s="30"/>
      <c r="F168" s="30"/>
      <c r="G168" s="30"/>
      <c r="H168" s="30"/>
    </row>
    <row r="169" spans="1:8" x14ac:dyDescent="0.2">
      <c r="A169" s="30"/>
      <c r="B169" s="30"/>
      <c r="C169" s="30"/>
      <c r="D169" s="30"/>
      <c r="E169" s="30"/>
      <c r="F169" s="30"/>
      <c r="G169" s="30"/>
      <c r="H169" s="30"/>
    </row>
    <row r="170" spans="1:8" x14ac:dyDescent="0.2">
      <c r="A170" s="30"/>
      <c r="B170" s="30"/>
      <c r="C170" s="30"/>
      <c r="D170" s="30"/>
      <c r="E170" s="30"/>
      <c r="F170" s="30"/>
      <c r="G170" s="30"/>
      <c r="H170" s="30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E13" sqref="E13"/>
    </sheetView>
  </sheetViews>
  <sheetFormatPr defaultColWidth="0" defaultRowHeight="12.75" zeroHeight="1" x14ac:dyDescent="0.2"/>
  <cols>
    <col min="1" max="1" width="9.140625" style="60" customWidth="1"/>
    <col min="2" max="2" width="9.140625" style="62" customWidth="1"/>
    <col min="3" max="3" width="4.42578125" style="60" customWidth="1"/>
    <col min="4" max="4" width="13.7109375" style="61" customWidth="1"/>
    <col min="5" max="5" width="11.7109375" style="61" customWidth="1"/>
    <col min="6" max="7" width="9.140625" style="60" customWidth="1"/>
    <col min="8" max="16384" width="9.140625" style="60" hidden="1"/>
  </cols>
  <sheetData>
    <row r="1" spans="1:7" x14ac:dyDescent="0.2">
      <c r="A1" s="63"/>
      <c r="B1" s="65"/>
      <c r="C1" s="63"/>
      <c r="D1" s="64"/>
      <c r="E1" s="64"/>
      <c r="F1" s="63"/>
      <c r="G1" s="63"/>
    </row>
    <row r="2" spans="1:7" x14ac:dyDescent="0.2">
      <c r="A2" s="63"/>
      <c r="B2" s="65"/>
      <c r="C2" s="63"/>
      <c r="D2" s="64"/>
      <c r="E2" s="64"/>
      <c r="F2" s="63"/>
      <c r="G2" s="63"/>
    </row>
    <row r="3" spans="1:7" ht="15" customHeight="1" x14ac:dyDescent="0.2">
      <c r="A3" s="63"/>
      <c r="B3" s="88" t="s">
        <v>48</v>
      </c>
      <c r="C3" s="88"/>
      <c r="D3" s="88"/>
      <c r="E3" s="88"/>
      <c r="F3" s="63"/>
      <c r="G3" s="63"/>
    </row>
    <row r="4" spans="1:7" x14ac:dyDescent="0.2">
      <c r="A4" s="63"/>
      <c r="B4" s="88"/>
      <c r="C4" s="88"/>
      <c r="D4" s="88"/>
      <c r="E4" s="88"/>
      <c r="F4" s="63"/>
      <c r="G4" s="63"/>
    </row>
    <row r="5" spans="1:7" x14ac:dyDescent="0.2">
      <c r="A5" s="63"/>
      <c r="B5" s="65"/>
      <c r="C5" s="63"/>
      <c r="D5" s="64"/>
      <c r="E5" s="64"/>
      <c r="F5" s="63"/>
      <c r="G5" s="63"/>
    </row>
    <row r="6" spans="1:7" ht="15" x14ac:dyDescent="0.2">
      <c r="A6" s="63"/>
      <c r="B6" s="89" t="s">
        <v>47</v>
      </c>
      <c r="C6" s="89"/>
      <c r="D6" s="89"/>
      <c r="E6" s="89"/>
      <c r="F6" s="63"/>
      <c r="G6" s="63"/>
    </row>
    <row r="7" spans="1:7" x14ac:dyDescent="0.2">
      <c r="A7" s="63"/>
      <c r="B7" s="65"/>
      <c r="C7" s="63"/>
      <c r="D7" s="64"/>
      <c r="E7" s="64"/>
      <c r="F7" s="63"/>
      <c r="G7" s="63"/>
    </row>
    <row r="8" spans="1:7" x14ac:dyDescent="0.2">
      <c r="A8" s="63"/>
      <c r="B8" s="65"/>
      <c r="C8" s="63"/>
      <c r="D8" s="74"/>
      <c r="E8" s="64"/>
      <c r="F8" s="63"/>
      <c r="G8" s="63"/>
    </row>
    <row r="9" spans="1:7" ht="25.5" x14ac:dyDescent="0.2">
      <c r="A9" s="63"/>
      <c r="B9" s="65"/>
      <c r="C9" s="63"/>
      <c r="D9" s="73" t="s">
        <v>46</v>
      </c>
      <c r="E9" s="73" t="s">
        <v>45</v>
      </c>
      <c r="F9" s="63"/>
      <c r="G9" s="63"/>
    </row>
    <row r="10" spans="1:7" x14ac:dyDescent="0.2">
      <c r="A10" s="63"/>
      <c r="B10" s="65"/>
      <c r="C10" s="63"/>
      <c r="D10" s="64"/>
      <c r="E10" s="64"/>
      <c r="F10" s="63"/>
      <c r="G10" s="63"/>
    </row>
    <row r="11" spans="1:7" x14ac:dyDescent="0.2">
      <c r="A11" s="63"/>
      <c r="B11" s="72">
        <v>1</v>
      </c>
      <c r="C11" s="63"/>
      <c r="D11" s="71">
        <v>0.75</v>
      </c>
      <c r="E11" s="71">
        <v>0.7</v>
      </c>
      <c r="F11" s="63"/>
      <c r="G11" s="63"/>
    </row>
    <row r="12" spans="1:7" x14ac:dyDescent="0.2">
      <c r="A12" s="63"/>
      <c r="B12" s="69">
        <v>2</v>
      </c>
      <c r="C12" s="63"/>
      <c r="D12" s="70">
        <v>0.65</v>
      </c>
      <c r="E12" s="70">
        <v>0.7</v>
      </c>
      <c r="F12" s="63"/>
      <c r="G12" s="63"/>
    </row>
    <row r="13" spans="1:7" x14ac:dyDescent="0.2">
      <c r="A13" s="63"/>
      <c r="B13" s="69">
        <v>3</v>
      </c>
      <c r="C13" s="63"/>
      <c r="D13" s="70">
        <v>0.56000000000000005</v>
      </c>
      <c r="E13" s="70">
        <v>0.64</v>
      </c>
      <c r="F13" s="63"/>
      <c r="G13" s="63"/>
    </row>
    <row r="14" spans="1:7" x14ac:dyDescent="0.2">
      <c r="A14" s="63"/>
      <c r="B14" s="69">
        <v>4</v>
      </c>
      <c r="C14" s="63"/>
      <c r="D14" s="70">
        <v>0.5</v>
      </c>
      <c r="E14" s="70">
        <v>0.59</v>
      </c>
      <c r="F14" s="63"/>
      <c r="G14" s="63"/>
    </row>
    <row r="15" spans="1:7" x14ac:dyDescent="0.2">
      <c r="A15" s="63"/>
      <c r="B15" s="69">
        <v>5</v>
      </c>
      <c r="C15" s="63"/>
      <c r="D15" s="70">
        <v>0.46</v>
      </c>
      <c r="E15" s="70">
        <v>0.55000000000000004</v>
      </c>
      <c r="F15" s="63"/>
      <c r="G15" s="63"/>
    </row>
    <row r="16" spans="1:7" x14ac:dyDescent="0.2">
      <c r="A16" s="63"/>
      <c r="B16" s="69">
        <v>6</v>
      </c>
      <c r="C16" s="63"/>
      <c r="D16" s="70">
        <v>0.42</v>
      </c>
      <c r="E16" s="70">
        <v>0.52</v>
      </c>
      <c r="F16" s="63"/>
      <c r="G16" s="63"/>
    </row>
    <row r="17" spans="1:7" x14ac:dyDescent="0.2">
      <c r="A17" s="63"/>
      <c r="B17" s="69">
        <v>7</v>
      </c>
      <c r="C17" s="63"/>
      <c r="D17" s="70">
        <v>0.39</v>
      </c>
      <c r="E17" s="70">
        <v>0.49</v>
      </c>
      <c r="F17" s="63"/>
      <c r="G17" s="63"/>
    </row>
    <row r="18" spans="1:7" x14ac:dyDescent="0.2">
      <c r="A18" s="63"/>
      <c r="B18" s="69">
        <v>8</v>
      </c>
      <c r="C18" s="63"/>
      <c r="D18" s="70">
        <v>0.36</v>
      </c>
      <c r="E18" s="70">
        <v>0.47</v>
      </c>
      <c r="F18" s="63"/>
      <c r="G18" s="63"/>
    </row>
    <row r="19" spans="1:7" x14ac:dyDescent="0.2">
      <c r="A19" s="63"/>
      <c r="B19" s="69">
        <v>9</v>
      </c>
      <c r="C19" s="63"/>
      <c r="D19" s="70">
        <v>0.33</v>
      </c>
      <c r="E19" s="70">
        <v>0.44</v>
      </c>
      <c r="F19" s="63"/>
      <c r="G19" s="63"/>
    </row>
    <row r="20" spans="1:7" x14ac:dyDescent="0.2">
      <c r="A20" s="63"/>
      <c r="B20" s="69">
        <v>10</v>
      </c>
      <c r="C20" s="63"/>
      <c r="D20" s="70">
        <v>0.31</v>
      </c>
      <c r="E20" s="70">
        <v>0.42</v>
      </c>
      <c r="F20" s="63"/>
      <c r="G20" s="63"/>
    </row>
    <row r="21" spans="1:7" x14ac:dyDescent="0.2">
      <c r="A21" s="63"/>
      <c r="B21" s="69">
        <v>11</v>
      </c>
      <c r="C21" s="63"/>
      <c r="D21" s="70">
        <v>0.3</v>
      </c>
      <c r="E21" s="70">
        <v>0.39</v>
      </c>
      <c r="F21" s="63"/>
      <c r="G21" s="63"/>
    </row>
    <row r="22" spans="1:7" x14ac:dyDescent="0.2">
      <c r="A22" s="63"/>
      <c r="B22" s="69">
        <v>12</v>
      </c>
      <c r="C22" s="63"/>
      <c r="D22" s="70">
        <v>0.28999999999999998</v>
      </c>
      <c r="E22" s="70">
        <v>0.37</v>
      </c>
      <c r="F22" s="63"/>
      <c r="G22" s="63"/>
    </row>
    <row r="23" spans="1:7" x14ac:dyDescent="0.2">
      <c r="A23" s="63"/>
      <c r="B23" s="69">
        <v>13</v>
      </c>
      <c r="C23" s="63"/>
      <c r="D23" s="70">
        <v>0.28000000000000003</v>
      </c>
      <c r="E23" s="70">
        <v>0.35</v>
      </c>
      <c r="F23" s="63"/>
      <c r="G23" s="63"/>
    </row>
    <row r="24" spans="1:7" x14ac:dyDescent="0.2">
      <c r="A24" s="63"/>
      <c r="B24" s="69">
        <v>14</v>
      </c>
      <c r="C24" s="63"/>
      <c r="D24" s="70">
        <v>0.28000000000000003</v>
      </c>
      <c r="E24" s="70">
        <v>0.34</v>
      </c>
      <c r="F24" s="63"/>
      <c r="G24" s="63"/>
    </row>
    <row r="25" spans="1:7" x14ac:dyDescent="0.2">
      <c r="A25" s="63"/>
      <c r="B25" s="69">
        <v>15</v>
      </c>
      <c r="C25" s="63"/>
      <c r="D25" s="70">
        <v>0.27</v>
      </c>
      <c r="E25" s="70">
        <v>0.33</v>
      </c>
      <c r="F25" s="63"/>
      <c r="G25" s="63"/>
    </row>
    <row r="26" spans="1:7" x14ac:dyDescent="0.2">
      <c r="A26" s="63"/>
      <c r="B26" s="69">
        <v>16</v>
      </c>
      <c r="C26" s="63"/>
      <c r="D26" s="70">
        <v>0.28000000000000003</v>
      </c>
      <c r="E26" s="70">
        <v>0.31</v>
      </c>
      <c r="F26" s="63"/>
      <c r="G26" s="63"/>
    </row>
    <row r="27" spans="1:7" x14ac:dyDescent="0.2">
      <c r="A27" s="63"/>
      <c r="B27" s="69">
        <v>17</v>
      </c>
      <c r="C27" s="63"/>
      <c r="D27" s="70">
        <v>0.28000000000000003</v>
      </c>
      <c r="E27" s="70">
        <v>0.3</v>
      </c>
      <c r="F27" s="63"/>
      <c r="G27" s="63"/>
    </row>
    <row r="28" spans="1:7" x14ac:dyDescent="0.2">
      <c r="A28" s="63"/>
      <c r="B28" s="69">
        <v>18</v>
      </c>
      <c r="C28" s="63"/>
      <c r="D28" s="70">
        <v>0.28000000000000003</v>
      </c>
      <c r="E28" s="70">
        <v>0.28999999999999998</v>
      </c>
      <c r="F28" s="63"/>
      <c r="G28" s="63"/>
    </row>
    <row r="29" spans="1:7" x14ac:dyDescent="0.2">
      <c r="A29" s="63"/>
      <c r="B29" s="69">
        <v>19</v>
      </c>
      <c r="C29" s="63"/>
      <c r="D29" s="70">
        <v>0.28999999999999998</v>
      </c>
      <c r="E29" s="70">
        <v>0.27</v>
      </c>
      <c r="F29" s="63"/>
      <c r="G29" s="63"/>
    </row>
    <row r="30" spans="1:7" x14ac:dyDescent="0.2">
      <c r="A30" s="63"/>
      <c r="B30" s="69">
        <v>20</v>
      </c>
      <c r="C30" s="63"/>
      <c r="D30" s="70">
        <v>0.28999999999999998</v>
      </c>
      <c r="E30" s="70">
        <v>0.26</v>
      </c>
      <c r="F30" s="63"/>
      <c r="G30" s="63"/>
    </row>
    <row r="31" spans="1:7" x14ac:dyDescent="0.2">
      <c r="A31" s="63"/>
      <c r="B31" s="69">
        <v>21</v>
      </c>
      <c r="C31" s="63"/>
      <c r="D31" s="68">
        <f t="shared" ref="D31:E50" si="0">D$30-(D$30-D$100)*($B31-$B$30)/($B$100-$B$30)</f>
        <v>0.2887142857142857</v>
      </c>
      <c r="E31" s="68">
        <f t="shared" si="0"/>
        <v>0.25914285714285717</v>
      </c>
      <c r="F31" s="63"/>
      <c r="G31" s="63"/>
    </row>
    <row r="32" spans="1:7" x14ac:dyDescent="0.2">
      <c r="A32" s="63"/>
      <c r="B32" s="69">
        <v>22</v>
      </c>
      <c r="C32" s="63"/>
      <c r="D32" s="68">
        <f t="shared" si="0"/>
        <v>0.28742857142857142</v>
      </c>
      <c r="E32" s="68">
        <f t="shared" si="0"/>
        <v>0.25828571428571429</v>
      </c>
      <c r="F32" s="63"/>
      <c r="G32" s="63"/>
    </row>
    <row r="33" spans="1:7" x14ac:dyDescent="0.2">
      <c r="A33" s="63"/>
      <c r="B33" s="69">
        <v>23</v>
      </c>
      <c r="C33" s="63"/>
      <c r="D33" s="68">
        <f t="shared" si="0"/>
        <v>0.28614285714285714</v>
      </c>
      <c r="E33" s="68">
        <f t="shared" si="0"/>
        <v>0.25742857142857145</v>
      </c>
      <c r="F33" s="63"/>
      <c r="G33" s="63"/>
    </row>
    <row r="34" spans="1:7" x14ac:dyDescent="0.2">
      <c r="A34" s="63"/>
      <c r="B34" s="69">
        <v>24</v>
      </c>
      <c r="C34" s="63"/>
      <c r="D34" s="68">
        <f t="shared" si="0"/>
        <v>0.28485714285714286</v>
      </c>
      <c r="E34" s="68">
        <f t="shared" si="0"/>
        <v>0.25657142857142856</v>
      </c>
      <c r="F34" s="63"/>
      <c r="G34" s="63"/>
    </row>
    <row r="35" spans="1:7" x14ac:dyDescent="0.2">
      <c r="A35" s="63"/>
      <c r="B35" s="69">
        <v>25</v>
      </c>
      <c r="C35" s="63"/>
      <c r="D35" s="68">
        <f t="shared" si="0"/>
        <v>0.28357142857142853</v>
      </c>
      <c r="E35" s="68">
        <f t="shared" si="0"/>
        <v>0.25571428571428573</v>
      </c>
      <c r="F35" s="63"/>
      <c r="G35" s="63"/>
    </row>
    <row r="36" spans="1:7" x14ac:dyDescent="0.2">
      <c r="A36" s="63"/>
      <c r="B36" s="69">
        <v>26</v>
      </c>
      <c r="C36" s="63"/>
      <c r="D36" s="68">
        <f t="shared" si="0"/>
        <v>0.28228571428571425</v>
      </c>
      <c r="E36" s="68">
        <f t="shared" si="0"/>
        <v>0.25485714285714289</v>
      </c>
      <c r="F36" s="63"/>
      <c r="G36" s="63"/>
    </row>
    <row r="37" spans="1:7" x14ac:dyDescent="0.2">
      <c r="A37" s="63"/>
      <c r="B37" s="69">
        <v>27</v>
      </c>
      <c r="C37" s="63"/>
      <c r="D37" s="68">
        <f t="shared" si="0"/>
        <v>0.28099999999999997</v>
      </c>
      <c r="E37" s="68">
        <f t="shared" si="0"/>
        <v>0.254</v>
      </c>
      <c r="F37" s="63"/>
      <c r="G37" s="63"/>
    </row>
    <row r="38" spans="1:7" x14ac:dyDescent="0.2">
      <c r="A38" s="63"/>
      <c r="B38" s="69">
        <v>28</v>
      </c>
      <c r="C38" s="63"/>
      <c r="D38" s="68">
        <f t="shared" si="0"/>
        <v>0.27971428571428569</v>
      </c>
      <c r="E38" s="68">
        <f t="shared" si="0"/>
        <v>0.25314285714285717</v>
      </c>
      <c r="F38" s="63"/>
      <c r="G38" s="63"/>
    </row>
    <row r="39" spans="1:7" x14ac:dyDescent="0.2">
      <c r="A39" s="63"/>
      <c r="B39" s="69">
        <v>29</v>
      </c>
      <c r="C39" s="63"/>
      <c r="D39" s="68">
        <f t="shared" si="0"/>
        <v>0.27842857142857141</v>
      </c>
      <c r="E39" s="68">
        <f t="shared" si="0"/>
        <v>0.25228571428571428</v>
      </c>
      <c r="F39" s="63"/>
      <c r="G39" s="63"/>
    </row>
    <row r="40" spans="1:7" x14ac:dyDescent="0.2">
      <c r="A40" s="63"/>
      <c r="B40" s="69">
        <v>30</v>
      </c>
      <c r="C40" s="63"/>
      <c r="D40" s="68">
        <f t="shared" si="0"/>
        <v>0.27714285714285714</v>
      </c>
      <c r="E40" s="68">
        <f t="shared" si="0"/>
        <v>0.25142857142857145</v>
      </c>
      <c r="F40" s="63"/>
      <c r="G40" s="63"/>
    </row>
    <row r="41" spans="1:7" x14ac:dyDescent="0.2">
      <c r="A41" s="63"/>
      <c r="B41" s="69">
        <v>31</v>
      </c>
      <c r="C41" s="63"/>
      <c r="D41" s="68">
        <f t="shared" si="0"/>
        <v>0.27585714285714286</v>
      </c>
      <c r="E41" s="68">
        <f t="shared" si="0"/>
        <v>0.25057142857142856</v>
      </c>
      <c r="F41" s="63"/>
      <c r="G41" s="63"/>
    </row>
    <row r="42" spans="1:7" x14ac:dyDescent="0.2">
      <c r="A42" s="63"/>
      <c r="B42" s="69">
        <v>32</v>
      </c>
      <c r="C42" s="63"/>
      <c r="D42" s="68">
        <f t="shared" si="0"/>
        <v>0.27457142857142858</v>
      </c>
      <c r="E42" s="68">
        <f t="shared" si="0"/>
        <v>0.24971428571428572</v>
      </c>
      <c r="F42" s="63"/>
      <c r="G42" s="63"/>
    </row>
    <row r="43" spans="1:7" x14ac:dyDescent="0.2">
      <c r="A43" s="63"/>
      <c r="B43" s="69">
        <v>33</v>
      </c>
      <c r="C43" s="63"/>
      <c r="D43" s="68">
        <f t="shared" si="0"/>
        <v>0.2732857142857143</v>
      </c>
      <c r="E43" s="68">
        <f t="shared" si="0"/>
        <v>0.24885714285714286</v>
      </c>
      <c r="F43" s="63"/>
      <c r="G43" s="63"/>
    </row>
    <row r="44" spans="1:7" x14ac:dyDescent="0.2">
      <c r="A44" s="63"/>
      <c r="B44" s="69">
        <v>34</v>
      </c>
      <c r="C44" s="63"/>
      <c r="D44" s="68">
        <f t="shared" si="0"/>
        <v>0.27199999999999996</v>
      </c>
      <c r="E44" s="68">
        <f t="shared" si="0"/>
        <v>0.248</v>
      </c>
      <c r="F44" s="63"/>
      <c r="G44" s="63"/>
    </row>
    <row r="45" spans="1:7" x14ac:dyDescent="0.2">
      <c r="A45" s="63"/>
      <c r="B45" s="69">
        <v>35</v>
      </c>
      <c r="C45" s="63"/>
      <c r="D45" s="68">
        <f t="shared" si="0"/>
        <v>0.27071428571428569</v>
      </c>
      <c r="E45" s="68">
        <f t="shared" si="0"/>
        <v>0.24714285714285716</v>
      </c>
      <c r="F45" s="63"/>
      <c r="G45" s="63"/>
    </row>
    <row r="46" spans="1:7" x14ac:dyDescent="0.2">
      <c r="A46" s="63"/>
      <c r="B46" s="69">
        <v>36</v>
      </c>
      <c r="C46" s="63"/>
      <c r="D46" s="68">
        <f t="shared" si="0"/>
        <v>0.26942857142857141</v>
      </c>
      <c r="E46" s="68">
        <f t="shared" si="0"/>
        <v>0.2462857142857143</v>
      </c>
      <c r="F46" s="63"/>
      <c r="G46" s="63"/>
    </row>
    <row r="47" spans="1:7" x14ac:dyDescent="0.2">
      <c r="A47" s="63"/>
      <c r="B47" s="69">
        <v>37</v>
      </c>
      <c r="C47" s="63"/>
      <c r="D47" s="68">
        <f t="shared" si="0"/>
        <v>0.26814285714285713</v>
      </c>
      <c r="E47" s="68">
        <f t="shared" si="0"/>
        <v>0.24542857142857144</v>
      </c>
      <c r="F47" s="63"/>
      <c r="G47" s="63"/>
    </row>
    <row r="48" spans="1:7" x14ac:dyDescent="0.2">
      <c r="A48" s="63"/>
      <c r="B48" s="69">
        <v>38</v>
      </c>
      <c r="C48" s="63"/>
      <c r="D48" s="68">
        <f t="shared" si="0"/>
        <v>0.26685714285714285</v>
      </c>
      <c r="E48" s="68">
        <f t="shared" si="0"/>
        <v>0.24457142857142858</v>
      </c>
      <c r="F48" s="63"/>
      <c r="G48" s="63"/>
    </row>
    <row r="49" spans="1:7" x14ac:dyDescent="0.2">
      <c r="A49" s="63"/>
      <c r="B49" s="69">
        <v>39</v>
      </c>
      <c r="C49" s="63"/>
      <c r="D49" s="68">
        <f t="shared" si="0"/>
        <v>0.26557142857142857</v>
      </c>
      <c r="E49" s="68">
        <f t="shared" si="0"/>
        <v>0.24371428571428572</v>
      </c>
      <c r="F49" s="63"/>
      <c r="G49" s="63"/>
    </row>
    <row r="50" spans="1:7" x14ac:dyDescent="0.2">
      <c r="A50" s="63"/>
      <c r="B50" s="69">
        <v>40</v>
      </c>
      <c r="C50" s="63"/>
      <c r="D50" s="68">
        <f t="shared" si="0"/>
        <v>0.26428571428571429</v>
      </c>
      <c r="E50" s="68">
        <f t="shared" si="0"/>
        <v>0.24285714285714285</v>
      </c>
      <c r="F50" s="63"/>
      <c r="G50" s="63"/>
    </row>
    <row r="51" spans="1:7" x14ac:dyDescent="0.2">
      <c r="A51" s="63"/>
      <c r="B51" s="69">
        <v>41</v>
      </c>
      <c r="C51" s="63"/>
      <c r="D51" s="68">
        <f t="shared" ref="D51:E70" si="1">D$30-(D$30-D$100)*($B51-$B$30)/($B$100-$B$30)</f>
        <v>0.26300000000000001</v>
      </c>
      <c r="E51" s="68">
        <f t="shared" si="1"/>
        <v>0.24200000000000002</v>
      </c>
      <c r="F51" s="63"/>
      <c r="G51" s="63"/>
    </row>
    <row r="52" spans="1:7" x14ac:dyDescent="0.2">
      <c r="A52" s="63"/>
      <c r="B52" s="69">
        <v>42</v>
      </c>
      <c r="C52" s="63"/>
      <c r="D52" s="68">
        <f t="shared" si="1"/>
        <v>0.26171428571428568</v>
      </c>
      <c r="E52" s="68">
        <f t="shared" si="1"/>
        <v>0.24114285714285716</v>
      </c>
      <c r="F52" s="63"/>
      <c r="G52" s="63"/>
    </row>
    <row r="53" spans="1:7" x14ac:dyDescent="0.2">
      <c r="A53" s="63"/>
      <c r="B53" s="69">
        <v>43</v>
      </c>
      <c r="C53" s="63"/>
      <c r="D53" s="68">
        <f t="shared" si="1"/>
        <v>0.2604285714285714</v>
      </c>
      <c r="E53" s="68">
        <f t="shared" si="1"/>
        <v>0.2402857142857143</v>
      </c>
      <c r="F53" s="63"/>
      <c r="G53" s="63"/>
    </row>
    <row r="54" spans="1:7" x14ac:dyDescent="0.2">
      <c r="A54" s="63"/>
      <c r="B54" s="69">
        <v>44</v>
      </c>
      <c r="C54" s="63"/>
      <c r="D54" s="68">
        <f t="shared" si="1"/>
        <v>0.25914285714285712</v>
      </c>
      <c r="E54" s="68">
        <f t="shared" si="1"/>
        <v>0.23942857142857144</v>
      </c>
      <c r="F54" s="63"/>
      <c r="G54" s="63"/>
    </row>
    <row r="55" spans="1:7" x14ac:dyDescent="0.2">
      <c r="A55" s="63"/>
      <c r="B55" s="69">
        <v>45</v>
      </c>
      <c r="C55" s="63"/>
      <c r="D55" s="68">
        <f t="shared" si="1"/>
        <v>0.25785714285714284</v>
      </c>
      <c r="E55" s="68">
        <f t="shared" si="1"/>
        <v>0.23857142857142857</v>
      </c>
      <c r="F55" s="63"/>
      <c r="G55" s="63"/>
    </row>
    <row r="56" spans="1:7" x14ac:dyDescent="0.2">
      <c r="A56" s="63"/>
      <c r="B56" s="69">
        <v>46</v>
      </c>
      <c r="C56" s="63"/>
      <c r="D56" s="68">
        <f t="shared" si="1"/>
        <v>0.25657142857142856</v>
      </c>
      <c r="E56" s="68">
        <f t="shared" si="1"/>
        <v>0.23771428571428571</v>
      </c>
      <c r="F56" s="63"/>
      <c r="G56" s="63"/>
    </row>
    <row r="57" spans="1:7" x14ac:dyDescent="0.2">
      <c r="A57" s="63"/>
      <c r="B57" s="69">
        <v>47</v>
      </c>
      <c r="C57" s="63"/>
      <c r="D57" s="68">
        <f t="shared" si="1"/>
        <v>0.25528571428571428</v>
      </c>
      <c r="E57" s="68">
        <f t="shared" si="1"/>
        <v>0.23685714285714288</v>
      </c>
      <c r="F57" s="63"/>
      <c r="G57" s="63"/>
    </row>
    <row r="58" spans="1:7" x14ac:dyDescent="0.2">
      <c r="A58" s="63"/>
      <c r="B58" s="69">
        <v>48</v>
      </c>
      <c r="C58" s="63"/>
      <c r="D58" s="68">
        <f t="shared" si="1"/>
        <v>0.254</v>
      </c>
      <c r="E58" s="68">
        <f t="shared" si="1"/>
        <v>0.23600000000000002</v>
      </c>
      <c r="F58" s="63"/>
      <c r="G58" s="63"/>
    </row>
    <row r="59" spans="1:7" x14ac:dyDescent="0.2">
      <c r="A59" s="63"/>
      <c r="B59" s="69">
        <v>49</v>
      </c>
      <c r="C59" s="63"/>
      <c r="D59" s="68">
        <f t="shared" si="1"/>
        <v>0.25271428571428572</v>
      </c>
      <c r="E59" s="68">
        <f t="shared" si="1"/>
        <v>0.23514285714285715</v>
      </c>
      <c r="F59" s="63"/>
      <c r="G59" s="63"/>
    </row>
    <row r="60" spans="1:7" x14ac:dyDescent="0.2">
      <c r="A60" s="63"/>
      <c r="B60" s="69">
        <v>50</v>
      </c>
      <c r="C60" s="63"/>
      <c r="D60" s="68">
        <f t="shared" si="1"/>
        <v>0.25142857142857145</v>
      </c>
      <c r="E60" s="68">
        <f t="shared" si="1"/>
        <v>0.23428571428571429</v>
      </c>
      <c r="F60" s="63"/>
      <c r="G60" s="63"/>
    </row>
    <row r="61" spans="1:7" x14ac:dyDescent="0.2">
      <c r="A61" s="63"/>
      <c r="B61" s="69">
        <v>51</v>
      </c>
      <c r="C61" s="63"/>
      <c r="D61" s="68">
        <f t="shared" si="1"/>
        <v>0.25014285714285711</v>
      </c>
      <c r="E61" s="68">
        <f t="shared" si="1"/>
        <v>0.23342857142857143</v>
      </c>
      <c r="F61" s="63"/>
      <c r="G61" s="63"/>
    </row>
    <row r="62" spans="1:7" x14ac:dyDescent="0.2">
      <c r="A62" s="63"/>
      <c r="B62" s="69">
        <v>52</v>
      </c>
      <c r="C62" s="63"/>
      <c r="D62" s="68">
        <f t="shared" si="1"/>
        <v>0.24885714285714286</v>
      </c>
      <c r="E62" s="68">
        <f t="shared" si="1"/>
        <v>0.2325714285714286</v>
      </c>
      <c r="F62" s="63"/>
      <c r="G62" s="63"/>
    </row>
    <row r="63" spans="1:7" x14ac:dyDescent="0.2">
      <c r="A63" s="63"/>
      <c r="B63" s="69">
        <v>53</v>
      </c>
      <c r="C63" s="63"/>
      <c r="D63" s="68">
        <f t="shared" si="1"/>
        <v>0.24757142857142855</v>
      </c>
      <c r="E63" s="68">
        <f t="shared" si="1"/>
        <v>0.23171428571428573</v>
      </c>
      <c r="F63" s="63"/>
      <c r="G63" s="63"/>
    </row>
    <row r="64" spans="1:7" x14ac:dyDescent="0.2">
      <c r="A64" s="63"/>
      <c r="B64" s="69">
        <v>54</v>
      </c>
      <c r="C64" s="63"/>
      <c r="D64" s="68">
        <f t="shared" si="1"/>
        <v>0.24628571428571427</v>
      </c>
      <c r="E64" s="68">
        <f t="shared" si="1"/>
        <v>0.23085714285714287</v>
      </c>
      <c r="F64" s="63"/>
      <c r="G64" s="63"/>
    </row>
    <row r="65" spans="1:7" x14ac:dyDescent="0.2">
      <c r="A65" s="63"/>
      <c r="B65" s="69">
        <v>55</v>
      </c>
      <c r="C65" s="63"/>
      <c r="D65" s="68">
        <f t="shared" si="1"/>
        <v>0.245</v>
      </c>
      <c r="E65" s="68">
        <f t="shared" si="1"/>
        <v>0.23</v>
      </c>
      <c r="F65" s="63"/>
      <c r="G65" s="63"/>
    </row>
    <row r="66" spans="1:7" x14ac:dyDescent="0.2">
      <c r="A66" s="63"/>
      <c r="B66" s="69">
        <v>56</v>
      </c>
      <c r="C66" s="63"/>
      <c r="D66" s="68">
        <f t="shared" si="1"/>
        <v>0.24371428571428572</v>
      </c>
      <c r="E66" s="68">
        <f t="shared" si="1"/>
        <v>0.22914285714285715</v>
      </c>
      <c r="F66" s="63"/>
      <c r="G66" s="63"/>
    </row>
    <row r="67" spans="1:7" x14ac:dyDescent="0.2">
      <c r="A67" s="63"/>
      <c r="B67" s="69">
        <v>57</v>
      </c>
      <c r="C67" s="63"/>
      <c r="D67" s="68">
        <f t="shared" si="1"/>
        <v>0.24242857142857144</v>
      </c>
      <c r="E67" s="68">
        <f t="shared" si="1"/>
        <v>0.22828571428571431</v>
      </c>
      <c r="F67" s="63"/>
      <c r="G67" s="63"/>
    </row>
    <row r="68" spans="1:7" x14ac:dyDescent="0.2">
      <c r="A68" s="63"/>
      <c r="B68" s="69">
        <v>58</v>
      </c>
      <c r="C68" s="63"/>
      <c r="D68" s="68">
        <f t="shared" si="1"/>
        <v>0.24114285714285713</v>
      </c>
      <c r="E68" s="68">
        <f t="shared" si="1"/>
        <v>0.22742857142857142</v>
      </c>
      <c r="F68" s="63"/>
      <c r="G68" s="63"/>
    </row>
    <row r="69" spans="1:7" x14ac:dyDescent="0.2">
      <c r="A69" s="63"/>
      <c r="B69" s="69">
        <v>59</v>
      </c>
      <c r="C69" s="63"/>
      <c r="D69" s="68">
        <f t="shared" si="1"/>
        <v>0.23985714285714285</v>
      </c>
      <c r="E69" s="68">
        <f t="shared" si="1"/>
        <v>0.22657142857142859</v>
      </c>
      <c r="F69" s="63"/>
      <c r="G69" s="63"/>
    </row>
    <row r="70" spans="1:7" x14ac:dyDescent="0.2">
      <c r="A70" s="63"/>
      <c r="B70" s="69">
        <v>60</v>
      </c>
      <c r="C70" s="63"/>
      <c r="D70" s="68">
        <f t="shared" si="1"/>
        <v>0.23857142857142857</v>
      </c>
      <c r="E70" s="68">
        <f t="shared" si="1"/>
        <v>0.22571428571428573</v>
      </c>
      <c r="F70" s="63"/>
      <c r="G70" s="63"/>
    </row>
    <row r="71" spans="1:7" x14ac:dyDescent="0.2">
      <c r="A71" s="63"/>
      <c r="B71" s="69">
        <v>61</v>
      </c>
      <c r="C71" s="63"/>
      <c r="D71" s="68">
        <f t="shared" ref="D71:E90" si="2">D$30-(D$30-D$100)*($B71-$B$30)/($B$100-$B$30)</f>
        <v>0.23728571428571429</v>
      </c>
      <c r="E71" s="68">
        <f t="shared" si="2"/>
        <v>0.22485714285714287</v>
      </c>
      <c r="F71" s="63"/>
      <c r="G71" s="63"/>
    </row>
    <row r="72" spans="1:7" x14ac:dyDescent="0.2">
      <c r="A72" s="63"/>
      <c r="B72" s="69">
        <v>62</v>
      </c>
      <c r="C72" s="63"/>
      <c r="D72" s="68">
        <f t="shared" si="2"/>
        <v>0.23599999999999999</v>
      </c>
      <c r="E72" s="68">
        <f t="shared" si="2"/>
        <v>0.224</v>
      </c>
      <c r="F72" s="63"/>
      <c r="G72" s="63"/>
    </row>
    <row r="73" spans="1:7" x14ac:dyDescent="0.2">
      <c r="A73" s="63"/>
      <c r="B73" s="69">
        <v>63</v>
      </c>
      <c r="C73" s="63"/>
      <c r="D73" s="68">
        <f t="shared" si="2"/>
        <v>0.23471428571428571</v>
      </c>
      <c r="E73" s="68">
        <f t="shared" si="2"/>
        <v>0.22314285714285714</v>
      </c>
      <c r="F73" s="63"/>
      <c r="G73" s="63"/>
    </row>
    <row r="74" spans="1:7" x14ac:dyDescent="0.2">
      <c r="A74" s="63"/>
      <c r="B74" s="69">
        <v>64</v>
      </c>
      <c r="C74" s="63"/>
      <c r="D74" s="68">
        <f t="shared" si="2"/>
        <v>0.23342857142857143</v>
      </c>
      <c r="E74" s="68">
        <f t="shared" si="2"/>
        <v>0.22228571428571431</v>
      </c>
      <c r="F74" s="63"/>
      <c r="G74" s="63"/>
    </row>
    <row r="75" spans="1:7" x14ac:dyDescent="0.2">
      <c r="A75" s="63"/>
      <c r="B75" s="69">
        <v>65</v>
      </c>
      <c r="C75" s="63"/>
      <c r="D75" s="68">
        <f t="shared" si="2"/>
        <v>0.23214285714285715</v>
      </c>
      <c r="E75" s="68">
        <f t="shared" si="2"/>
        <v>0.22142857142857145</v>
      </c>
      <c r="F75" s="63"/>
      <c r="G75" s="63"/>
    </row>
    <row r="76" spans="1:7" x14ac:dyDescent="0.2">
      <c r="A76" s="63"/>
      <c r="B76" s="69">
        <v>66</v>
      </c>
      <c r="C76" s="63"/>
      <c r="D76" s="68">
        <f t="shared" si="2"/>
        <v>0.23085714285714284</v>
      </c>
      <c r="E76" s="68">
        <f t="shared" si="2"/>
        <v>0.22057142857142858</v>
      </c>
      <c r="F76" s="63"/>
      <c r="G76" s="63"/>
    </row>
    <row r="77" spans="1:7" x14ac:dyDescent="0.2">
      <c r="A77" s="63"/>
      <c r="B77" s="69">
        <v>67</v>
      </c>
      <c r="C77" s="63"/>
      <c r="D77" s="68">
        <f t="shared" si="2"/>
        <v>0.22957142857142857</v>
      </c>
      <c r="E77" s="68">
        <f t="shared" si="2"/>
        <v>0.21971428571428572</v>
      </c>
      <c r="F77" s="63"/>
      <c r="G77" s="63"/>
    </row>
    <row r="78" spans="1:7" x14ac:dyDescent="0.2">
      <c r="A78" s="63"/>
      <c r="B78" s="69">
        <v>68</v>
      </c>
      <c r="C78" s="63"/>
      <c r="D78" s="68">
        <f t="shared" si="2"/>
        <v>0.22828571428571429</v>
      </c>
      <c r="E78" s="68">
        <f t="shared" si="2"/>
        <v>0.21885714285714286</v>
      </c>
      <c r="F78" s="63"/>
      <c r="G78" s="63"/>
    </row>
    <row r="79" spans="1:7" x14ac:dyDescent="0.2">
      <c r="A79" s="63"/>
      <c r="B79" s="69">
        <v>69</v>
      </c>
      <c r="C79" s="63"/>
      <c r="D79" s="68">
        <f t="shared" si="2"/>
        <v>0.22700000000000001</v>
      </c>
      <c r="E79" s="68">
        <f t="shared" si="2"/>
        <v>0.218</v>
      </c>
      <c r="F79" s="63"/>
      <c r="G79" s="63"/>
    </row>
    <row r="80" spans="1:7" x14ac:dyDescent="0.2">
      <c r="A80" s="63"/>
      <c r="B80" s="69">
        <v>70</v>
      </c>
      <c r="C80" s="63"/>
      <c r="D80" s="68">
        <f t="shared" si="2"/>
        <v>0.2257142857142857</v>
      </c>
      <c r="E80" s="68">
        <f t="shared" si="2"/>
        <v>0.21714285714285714</v>
      </c>
      <c r="F80" s="63"/>
      <c r="G80" s="63"/>
    </row>
    <row r="81" spans="1:7" x14ac:dyDescent="0.2">
      <c r="A81" s="63"/>
      <c r="B81" s="69">
        <v>71</v>
      </c>
      <c r="C81" s="63"/>
      <c r="D81" s="68">
        <f t="shared" si="2"/>
        <v>0.22442857142857142</v>
      </c>
      <c r="E81" s="68">
        <f t="shared" si="2"/>
        <v>0.2162857142857143</v>
      </c>
      <c r="F81" s="63"/>
      <c r="G81" s="63"/>
    </row>
    <row r="82" spans="1:7" x14ac:dyDescent="0.2">
      <c r="A82" s="63"/>
      <c r="B82" s="69">
        <v>72</v>
      </c>
      <c r="C82" s="63"/>
      <c r="D82" s="68">
        <f t="shared" si="2"/>
        <v>0.22314285714285714</v>
      </c>
      <c r="E82" s="68">
        <f t="shared" si="2"/>
        <v>0.21542857142857144</v>
      </c>
      <c r="F82" s="63"/>
      <c r="G82" s="63"/>
    </row>
    <row r="83" spans="1:7" x14ac:dyDescent="0.2">
      <c r="A83" s="63"/>
      <c r="B83" s="69">
        <v>73</v>
      </c>
      <c r="C83" s="63"/>
      <c r="D83" s="68">
        <f t="shared" si="2"/>
        <v>0.22185714285714286</v>
      </c>
      <c r="E83" s="68">
        <f t="shared" si="2"/>
        <v>0.21457142857142858</v>
      </c>
      <c r="F83" s="63"/>
      <c r="G83" s="63"/>
    </row>
    <row r="84" spans="1:7" x14ac:dyDescent="0.2">
      <c r="A84" s="63"/>
      <c r="B84" s="69">
        <v>74</v>
      </c>
      <c r="C84" s="63"/>
      <c r="D84" s="68">
        <f t="shared" si="2"/>
        <v>0.22057142857142858</v>
      </c>
      <c r="E84" s="68">
        <f t="shared" si="2"/>
        <v>0.21371428571428572</v>
      </c>
      <c r="F84" s="63"/>
      <c r="G84" s="63"/>
    </row>
    <row r="85" spans="1:7" x14ac:dyDescent="0.2">
      <c r="A85" s="63"/>
      <c r="B85" s="69">
        <v>75</v>
      </c>
      <c r="C85" s="63"/>
      <c r="D85" s="68">
        <f t="shared" si="2"/>
        <v>0.21928571428571431</v>
      </c>
      <c r="E85" s="68">
        <f t="shared" si="2"/>
        <v>0.21285714285714286</v>
      </c>
      <c r="F85" s="63"/>
      <c r="G85" s="63"/>
    </row>
    <row r="86" spans="1:7" x14ac:dyDescent="0.2">
      <c r="A86" s="63"/>
      <c r="B86" s="69">
        <v>76</v>
      </c>
      <c r="C86" s="63"/>
      <c r="D86" s="68">
        <f t="shared" si="2"/>
        <v>0.218</v>
      </c>
      <c r="E86" s="68">
        <f t="shared" si="2"/>
        <v>0.21200000000000002</v>
      </c>
      <c r="F86" s="63"/>
      <c r="G86" s="63"/>
    </row>
    <row r="87" spans="1:7" x14ac:dyDescent="0.2">
      <c r="A87" s="63"/>
      <c r="B87" s="69">
        <v>77</v>
      </c>
      <c r="C87" s="63"/>
      <c r="D87" s="68">
        <f t="shared" si="2"/>
        <v>0.21671428571428572</v>
      </c>
      <c r="E87" s="68">
        <f t="shared" si="2"/>
        <v>0.21114285714285716</v>
      </c>
      <c r="F87" s="63"/>
      <c r="G87" s="63"/>
    </row>
    <row r="88" spans="1:7" x14ac:dyDescent="0.2">
      <c r="A88" s="63"/>
      <c r="B88" s="69">
        <v>78</v>
      </c>
      <c r="C88" s="63"/>
      <c r="D88" s="68">
        <f t="shared" si="2"/>
        <v>0.21542857142857144</v>
      </c>
      <c r="E88" s="68">
        <f t="shared" si="2"/>
        <v>0.2102857142857143</v>
      </c>
      <c r="F88" s="63"/>
      <c r="G88" s="63"/>
    </row>
    <row r="89" spans="1:7" x14ac:dyDescent="0.2">
      <c r="A89" s="63"/>
      <c r="B89" s="69">
        <v>79</v>
      </c>
      <c r="C89" s="63"/>
      <c r="D89" s="68">
        <f t="shared" si="2"/>
        <v>0.21414285714285713</v>
      </c>
      <c r="E89" s="68">
        <f t="shared" si="2"/>
        <v>0.20942857142857144</v>
      </c>
      <c r="F89" s="63"/>
      <c r="G89" s="63"/>
    </row>
    <row r="90" spans="1:7" x14ac:dyDescent="0.2">
      <c r="A90" s="63"/>
      <c r="B90" s="69">
        <v>80</v>
      </c>
      <c r="C90" s="63"/>
      <c r="D90" s="68">
        <f t="shared" si="2"/>
        <v>0.21285714285714286</v>
      </c>
      <c r="E90" s="68">
        <f t="shared" si="2"/>
        <v>0.20857142857142857</v>
      </c>
      <c r="F90" s="63"/>
      <c r="G90" s="63"/>
    </row>
    <row r="91" spans="1:7" x14ac:dyDescent="0.2">
      <c r="A91" s="63"/>
      <c r="B91" s="69">
        <v>81</v>
      </c>
      <c r="C91" s="63"/>
      <c r="D91" s="68">
        <f t="shared" ref="D91:E99" si="3">D$30-(D$30-D$100)*($B91-$B$30)/($B$100-$B$30)</f>
        <v>0.21157142857142858</v>
      </c>
      <c r="E91" s="68">
        <f t="shared" si="3"/>
        <v>0.20771428571428574</v>
      </c>
      <c r="F91" s="63"/>
      <c r="G91" s="63"/>
    </row>
    <row r="92" spans="1:7" x14ac:dyDescent="0.2">
      <c r="A92" s="63"/>
      <c r="B92" s="69">
        <v>82</v>
      </c>
      <c r="C92" s="63"/>
      <c r="D92" s="68">
        <f t="shared" si="3"/>
        <v>0.2102857142857143</v>
      </c>
      <c r="E92" s="68">
        <f t="shared" si="3"/>
        <v>0.20685714285714288</v>
      </c>
      <c r="F92" s="63"/>
      <c r="G92" s="63"/>
    </row>
    <row r="93" spans="1:7" x14ac:dyDescent="0.2">
      <c r="A93" s="63"/>
      <c r="B93" s="69">
        <v>83</v>
      </c>
      <c r="C93" s="63"/>
      <c r="D93" s="68">
        <f t="shared" si="3"/>
        <v>0.20900000000000002</v>
      </c>
      <c r="E93" s="68">
        <f t="shared" si="3"/>
        <v>0.20600000000000002</v>
      </c>
      <c r="F93" s="63"/>
      <c r="G93" s="63"/>
    </row>
    <row r="94" spans="1:7" x14ac:dyDescent="0.2">
      <c r="A94" s="63"/>
      <c r="B94" s="69">
        <v>84</v>
      </c>
      <c r="C94" s="63"/>
      <c r="D94" s="68">
        <f t="shared" si="3"/>
        <v>0.20771428571428574</v>
      </c>
      <c r="E94" s="68">
        <f t="shared" si="3"/>
        <v>0.20514285714285715</v>
      </c>
      <c r="F94" s="63"/>
      <c r="G94" s="63"/>
    </row>
    <row r="95" spans="1:7" x14ac:dyDescent="0.2">
      <c r="A95" s="63"/>
      <c r="B95" s="69">
        <v>85</v>
      </c>
      <c r="C95" s="63"/>
      <c r="D95" s="68">
        <f t="shared" si="3"/>
        <v>0.20642857142857143</v>
      </c>
      <c r="E95" s="68">
        <f t="shared" si="3"/>
        <v>0.20428571428571429</v>
      </c>
      <c r="F95" s="63"/>
      <c r="G95" s="63"/>
    </row>
    <row r="96" spans="1:7" x14ac:dyDescent="0.2">
      <c r="A96" s="63"/>
      <c r="B96" s="69">
        <v>86</v>
      </c>
      <c r="C96" s="63"/>
      <c r="D96" s="68">
        <f t="shared" si="3"/>
        <v>0.20514285714285715</v>
      </c>
      <c r="E96" s="68">
        <f t="shared" si="3"/>
        <v>0.20342857142857143</v>
      </c>
      <c r="F96" s="63"/>
      <c r="G96" s="63"/>
    </row>
    <row r="97" spans="1:7" x14ac:dyDescent="0.2">
      <c r="A97" s="63"/>
      <c r="B97" s="69">
        <v>87</v>
      </c>
      <c r="C97" s="63"/>
      <c r="D97" s="68">
        <f t="shared" si="3"/>
        <v>0.20385714285714288</v>
      </c>
      <c r="E97" s="68">
        <f t="shared" si="3"/>
        <v>0.2025714285714286</v>
      </c>
      <c r="F97" s="63"/>
      <c r="G97" s="63"/>
    </row>
    <row r="98" spans="1:7" x14ac:dyDescent="0.2">
      <c r="A98" s="63"/>
      <c r="B98" s="69">
        <v>88</v>
      </c>
      <c r="C98" s="63"/>
      <c r="D98" s="68">
        <f t="shared" si="3"/>
        <v>0.20257142857142857</v>
      </c>
      <c r="E98" s="68">
        <f t="shared" si="3"/>
        <v>0.20171428571428573</v>
      </c>
      <c r="F98" s="63"/>
      <c r="G98" s="63"/>
    </row>
    <row r="99" spans="1:7" x14ac:dyDescent="0.2">
      <c r="A99" s="63"/>
      <c r="B99" s="69">
        <v>89</v>
      </c>
      <c r="C99" s="63"/>
      <c r="D99" s="68">
        <f t="shared" si="3"/>
        <v>0.20128571428571429</v>
      </c>
      <c r="E99" s="68">
        <f t="shared" si="3"/>
        <v>0.20085714285714287</v>
      </c>
      <c r="F99" s="63"/>
      <c r="G99" s="63"/>
    </row>
    <row r="100" spans="1:7" x14ac:dyDescent="0.2">
      <c r="A100" s="63"/>
      <c r="B100" s="69">
        <v>90</v>
      </c>
      <c r="C100" s="63"/>
      <c r="D100" s="68">
        <v>0.2</v>
      </c>
      <c r="E100" s="68">
        <v>0.2</v>
      </c>
      <c r="F100" s="63"/>
      <c r="G100" s="63"/>
    </row>
    <row r="101" spans="1:7" x14ac:dyDescent="0.2">
      <c r="A101" s="63"/>
      <c r="B101" s="69">
        <v>91</v>
      </c>
      <c r="C101" s="63"/>
      <c r="D101" s="68">
        <f t="shared" ref="D101:D132" si="4">D100</f>
        <v>0.2</v>
      </c>
      <c r="E101" s="68">
        <f t="shared" ref="E101:E132" si="5">E100</f>
        <v>0.2</v>
      </c>
      <c r="F101" s="63"/>
      <c r="G101" s="63"/>
    </row>
    <row r="102" spans="1:7" x14ac:dyDescent="0.2">
      <c r="A102" s="63"/>
      <c r="B102" s="69">
        <v>92</v>
      </c>
      <c r="C102" s="63"/>
      <c r="D102" s="68">
        <f t="shared" si="4"/>
        <v>0.2</v>
      </c>
      <c r="E102" s="68">
        <f t="shared" si="5"/>
        <v>0.2</v>
      </c>
      <c r="F102" s="63"/>
      <c r="G102" s="63"/>
    </row>
    <row r="103" spans="1:7" x14ac:dyDescent="0.2">
      <c r="A103" s="63"/>
      <c r="B103" s="69">
        <v>93</v>
      </c>
      <c r="C103" s="63"/>
      <c r="D103" s="68">
        <f t="shared" si="4"/>
        <v>0.2</v>
      </c>
      <c r="E103" s="68">
        <f t="shared" si="5"/>
        <v>0.2</v>
      </c>
      <c r="F103" s="63"/>
      <c r="G103" s="63"/>
    </row>
    <row r="104" spans="1:7" x14ac:dyDescent="0.2">
      <c r="A104" s="63"/>
      <c r="B104" s="69">
        <v>94</v>
      </c>
      <c r="C104" s="63"/>
      <c r="D104" s="68">
        <f t="shared" si="4"/>
        <v>0.2</v>
      </c>
      <c r="E104" s="68">
        <f t="shared" si="5"/>
        <v>0.2</v>
      </c>
      <c r="F104" s="63"/>
      <c r="G104" s="63"/>
    </row>
    <row r="105" spans="1:7" x14ac:dyDescent="0.2">
      <c r="A105" s="63"/>
      <c r="B105" s="69">
        <v>95</v>
      </c>
      <c r="C105" s="63"/>
      <c r="D105" s="68">
        <f t="shared" si="4"/>
        <v>0.2</v>
      </c>
      <c r="E105" s="68">
        <f t="shared" si="5"/>
        <v>0.2</v>
      </c>
      <c r="F105" s="63"/>
      <c r="G105" s="63"/>
    </row>
    <row r="106" spans="1:7" x14ac:dyDescent="0.2">
      <c r="A106" s="63"/>
      <c r="B106" s="69">
        <v>96</v>
      </c>
      <c r="C106" s="63"/>
      <c r="D106" s="68">
        <f t="shared" si="4"/>
        <v>0.2</v>
      </c>
      <c r="E106" s="68">
        <f t="shared" si="5"/>
        <v>0.2</v>
      </c>
      <c r="F106" s="63"/>
      <c r="G106" s="63"/>
    </row>
    <row r="107" spans="1:7" x14ac:dyDescent="0.2">
      <c r="A107" s="63"/>
      <c r="B107" s="69">
        <v>97</v>
      </c>
      <c r="C107" s="63"/>
      <c r="D107" s="68">
        <f t="shared" si="4"/>
        <v>0.2</v>
      </c>
      <c r="E107" s="68">
        <f t="shared" si="5"/>
        <v>0.2</v>
      </c>
      <c r="F107" s="63"/>
      <c r="G107" s="63"/>
    </row>
    <row r="108" spans="1:7" x14ac:dyDescent="0.2">
      <c r="A108" s="63"/>
      <c r="B108" s="69">
        <v>98</v>
      </c>
      <c r="C108" s="63"/>
      <c r="D108" s="68">
        <f t="shared" si="4"/>
        <v>0.2</v>
      </c>
      <c r="E108" s="68">
        <f t="shared" si="5"/>
        <v>0.2</v>
      </c>
      <c r="F108" s="63"/>
      <c r="G108" s="63"/>
    </row>
    <row r="109" spans="1:7" x14ac:dyDescent="0.2">
      <c r="A109" s="63"/>
      <c r="B109" s="69">
        <v>99</v>
      </c>
      <c r="C109" s="63"/>
      <c r="D109" s="68">
        <f t="shared" si="4"/>
        <v>0.2</v>
      </c>
      <c r="E109" s="68">
        <f t="shared" si="5"/>
        <v>0.2</v>
      </c>
      <c r="F109" s="63"/>
      <c r="G109" s="63"/>
    </row>
    <row r="110" spans="1:7" x14ac:dyDescent="0.2">
      <c r="A110" s="63"/>
      <c r="B110" s="69">
        <v>100</v>
      </c>
      <c r="C110" s="63"/>
      <c r="D110" s="68">
        <f t="shared" si="4"/>
        <v>0.2</v>
      </c>
      <c r="E110" s="68">
        <f t="shared" si="5"/>
        <v>0.2</v>
      </c>
      <c r="F110" s="63"/>
      <c r="G110" s="63"/>
    </row>
    <row r="111" spans="1:7" x14ac:dyDescent="0.2">
      <c r="A111" s="63"/>
      <c r="B111" s="69">
        <v>101</v>
      </c>
      <c r="C111" s="63"/>
      <c r="D111" s="68">
        <f t="shared" si="4"/>
        <v>0.2</v>
      </c>
      <c r="E111" s="68">
        <f t="shared" si="5"/>
        <v>0.2</v>
      </c>
      <c r="F111" s="63"/>
      <c r="G111" s="63"/>
    </row>
    <row r="112" spans="1:7" x14ac:dyDescent="0.2">
      <c r="A112" s="63"/>
      <c r="B112" s="69">
        <v>102</v>
      </c>
      <c r="C112" s="63"/>
      <c r="D112" s="68">
        <f t="shared" si="4"/>
        <v>0.2</v>
      </c>
      <c r="E112" s="68">
        <f t="shared" si="5"/>
        <v>0.2</v>
      </c>
      <c r="F112" s="63"/>
      <c r="G112" s="63"/>
    </row>
    <row r="113" spans="1:7" x14ac:dyDescent="0.2">
      <c r="A113" s="63"/>
      <c r="B113" s="69">
        <v>103</v>
      </c>
      <c r="C113" s="63"/>
      <c r="D113" s="68">
        <f t="shared" si="4"/>
        <v>0.2</v>
      </c>
      <c r="E113" s="68">
        <f t="shared" si="5"/>
        <v>0.2</v>
      </c>
      <c r="F113" s="63"/>
      <c r="G113" s="63"/>
    </row>
    <row r="114" spans="1:7" x14ac:dyDescent="0.2">
      <c r="A114" s="63"/>
      <c r="B114" s="69">
        <v>104</v>
      </c>
      <c r="C114" s="63"/>
      <c r="D114" s="68">
        <f t="shared" si="4"/>
        <v>0.2</v>
      </c>
      <c r="E114" s="68">
        <f t="shared" si="5"/>
        <v>0.2</v>
      </c>
      <c r="F114" s="63"/>
      <c r="G114" s="63"/>
    </row>
    <row r="115" spans="1:7" x14ac:dyDescent="0.2">
      <c r="A115" s="63"/>
      <c r="B115" s="69">
        <v>105</v>
      </c>
      <c r="C115" s="63"/>
      <c r="D115" s="68">
        <f t="shared" si="4"/>
        <v>0.2</v>
      </c>
      <c r="E115" s="68">
        <f t="shared" si="5"/>
        <v>0.2</v>
      </c>
      <c r="F115" s="63"/>
      <c r="G115" s="63"/>
    </row>
    <row r="116" spans="1:7" x14ac:dyDescent="0.2">
      <c r="A116" s="63"/>
      <c r="B116" s="69">
        <v>106</v>
      </c>
      <c r="C116" s="63"/>
      <c r="D116" s="68">
        <f t="shared" si="4"/>
        <v>0.2</v>
      </c>
      <c r="E116" s="68">
        <f t="shared" si="5"/>
        <v>0.2</v>
      </c>
      <c r="F116" s="63"/>
      <c r="G116" s="63"/>
    </row>
    <row r="117" spans="1:7" x14ac:dyDescent="0.2">
      <c r="A117" s="63"/>
      <c r="B117" s="69">
        <v>107</v>
      </c>
      <c r="C117" s="63"/>
      <c r="D117" s="68">
        <f t="shared" si="4"/>
        <v>0.2</v>
      </c>
      <c r="E117" s="68">
        <f t="shared" si="5"/>
        <v>0.2</v>
      </c>
      <c r="F117" s="63"/>
      <c r="G117" s="63"/>
    </row>
    <row r="118" spans="1:7" x14ac:dyDescent="0.2">
      <c r="A118" s="63"/>
      <c r="B118" s="69">
        <v>108</v>
      </c>
      <c r="C118" s="63"/>
      <c r="D118" s="68">
        <f t="shared" si="4"/>
        <v>0.2</v>
      </c>
      <c r="E118" s="68">
        <f t="shared" si="5"/>
        <v>0.2</v>
      </c>
      <c r="F118" s="63"/>
      <c r="G118" s="63"/>
    </row>
    <row r="119" spans="1:7" x14ac:dyDescent="0.2">
      <c r="A119" s="63"/>
      <c r="B119" s="69">
        <v>109</v>
      </c>
      <c r="C119" s="63"/>
      <c r="D119" s="68">
        <f t="shared" si="4"/>
        <v>0.2</v>
      </c>
      <c r="E119" s="68">
        <f t="shared" si="5"/>
        <v>0.2</v>
      </c>
      <c r="F119" s="63"/>
      <c r="G119" s="63"/>
    </row>
    <row r="120" spans="1:7" x14ac:dyDescent="0.2">
      <c r="A120" s="63"/>
      <c r="B120" s="69">
        <v>110</v>
      </c>
      <c r="C120" s="63"/>
      <c r="D120" s="68">
        <f t="shared" si="4"/>
        <v>0.2</v>
      </c>
      <c r="E120" s="68">
        <f t="shared" si="5"/>
        <v>0.2</v>
      </c>
      <c r="F120" s="63"/>
      <c r="G120" s="63"/>
    </row>
    <row r="121" spans="1:7" x14ac:dyDescent="0.2">
      <c r="A121" s="63"/>
      <c r="B121" s="69">
        <v>111</v>
      </c>
      <c r="C121" s="63"/>
      <c r="D121" s="68">
        <f t="shared" si="4"/>
        <v>0.2</v>
      </c>
      <c r="E121" s="68">
        <f t="shared" si="5"/>
        <v>0.2</v>
      </c>
      <c r="F121" s="63"/>
      <c r="G121" s="63"/>
    </row>
    <row r="122" spans="1:7" x14ac:dyDescent="0.2">
      <c r="A122" s="63"/>
      <c r="B122" s="69">
        <v>112</v>
      </c>
      <c r="C122" s="63"/>
      <c r="D122" s="68">
        <f t="shared" si="4"/>
        <v>0.2</v>
      </c>
      <c r="E122" s="68">
        <f t="shared" si="5"/>
        <v>0.2</v>
      </c>
      <c r="F122" s="63"/>
      <c r="G122" s="63"/>
    </row>
    <row r="123" spans="1:7" x14ac:dyDescent="0.2">
      <c r="A123" s="63"/>
      <c r="B123" s="69">
        <v>113</v>
      </c>
      <c r="C123" s="63"/>
      <c r="D123" s="68">
        <f t="shared" si="4"/>
        <v>0.2</v>
      </c>
      <c r="E123" s="68">
        <f t="shared" si="5"/>
        <v>0.2</v>
      </c>
      <c r="F123" s="63"/>
      <c r="G123" s="63"/>
    </row>
    <row r="124" spans="1:7" x14ac:dyDescent="0.2">
      <c r="A124" s="63"/>
      <c r="B124" s="69">
        <v>114</v>
      </c>
      <c r="C124" s="63"/>
      <c r="D124" s="68">
        <f t="shared" si="4"/>
        <v>0.2</v>
      </c>
      <c r="E124" s="68">
        <f t="shared" si="5"/>
        <v>0.2</v>
      </c>
      <c r="F124" s="63"/>
      <c r="G124" s="63"/>
    </row>
    <row r="125" spans="1:7" x14ac:dyDescent="0.2">
      <c r="A125" s="63"/>
      <c r="B125" s="69">
        <v>115</v>
      </c>
      <c r="C125" s="63"/>
      <c r="D125" s="68">
        <f t="shared" si="4"/>
        <v>0.2</v>
      </c>
      <c r="E125" s="68">
        <f t="shared" si="5"/>
        <v>0.2</v>
      </c>
      <c r="F125" s="63"/>
      <c r="G125" s="63"/>
    </row>
    <row r="126" spans="1:7" x14ac:dyDescent="0.2">
      <c r="A126" s="63"/>
      <c r="B126" s="69">
        <v>116</v>
      </c>
      <c r="C126" s="63"/>
      <c r="D126" s="68">
        <f t="shared" si="4"/>
        <v>0.2</v>
      </c>
      <c r="E126" s="68">
        <f t="shared" si="5"/>
        <v>0.2</v>
      </c>
      <c r="F126" s="63"/>
      <c r="G126" s="63"/>
    </row>
    <row r="127" spans="1:7" x14ac:dyDescent="0.2">
      <c r="A127" s="63"/>
      <c r="B127" s="69">
        <v>117</v>
      </c>
      <c r="C127" s="63"/>
      <c r="D127" s="68">
        <f t="shared" si="4"/>
        <v>0.2</v>
      </c>
      <c r="E127" s="68">
        <f t="shared" si="5"/>
        <v>0.2</v>
      </c>
      <c r="F127" s="63"/>
      <c r="G127" s="63"/>
    </row>
    <row r="128" spans="1:7" x14ac:dyDescent="0.2">
      <c r="A128" s="63"/>
      <c r="B128" s="69">
        <v>118</v>
      </c>
      <c r="C128" s="63"/>
      <c r="D128" s="68">
        <f t="shared" si="4"/>
        <v>0.2</v>
      </c>
      <c r="E128" s="68">
        <f t="shared" si="5"/>
        <v>0.2</v>
      </c>
      <c r="F128" s="63"/>
      <c r="G128" s="63"/>
    </row>
    <row r="129" spans="1:7" x14ac:dyDescent="0.2">
      <c r="A129" s="63"/>
      <c r="B129" s="69">
        <v>119</v>
      </c>
      <c r="C129" s="63"/>
      <c r="D129" s="68">
        <f t="shared" si="4"/>
        <v>0.2</v>
      </c>
      <c r="E129" s="68">
        <f t="shared" si="5"/>
        <v>0.2</v>
      </c>
      <c r="F129" s="63"/>
      <c r="G129" s="63"/>
    </row>
    <row r="130" spans="1:7" x14ac:dyDescent="0.2">
      <c r="A130" s="63"/>
      <c r="B130" s="69">
        <v>120</v>
      </c>
      <c r="C130" s="63"/>
      <c r="D130" s="68">
        <f t="shared" si="4"/>
        <v>0.2</v>
      </c>
      <c r="E130" s="68">
        <f t="shared" si="5"/>
        <v>0.2</v>
      </c>
      <c r="F130" s="63"/>
      <c r="G130" s="63"/>
    </row>
    <row r="131" spans="1:7" x14ac:dyDescent="0.2">
      <c r="A131" s="63"/>
      <c r="B131" s="69">
        <v>121</v>
      </c>
      <c r="C131" s="63"/>
      <c r="D131" s="68">
        <f t="shared" si="4"/>
        <v>0.2</v>
      </c>
      <c r="E131" s="68">
        <f t="shared" si="5"/>
        <v>0.2</v>
      </c>
      <c r="F131" s="63"/>
      <c r="G131" s="63"/>
    </row>
    <row r="132" spans="1:7" x14ac:dyDescent="0.2">
      <c r="A132" s="63"/>
      <c r="B132" s="69">
        <v>122</v>
      </c>
      <c r="C132" s="63"/>
      <c r="D132" s="68">
        <f t="shared" si="4"/>
        <v>0.2</v>
      </c>
      <c r="E132" s="68">
        <f t="shared" si="5"/>
        <v>0.2</v>
      </c>
      <c r="F132" s="63"/>
      <c r="G132" s="63"/>
    </row>
    <row r="133" spans="1:7" x14ac:dyDescent="0.2">
      <c r="A133" s="63"/>
      <c r="B133" s="69">
        <v>123</v>
      </c>
      <c r="C133" s="63"/>
      <c r="D133" s="68">
        <f t="shared" ref="D133:D160" si="6">D132</f>
        <v>0.2</v>
      </c>
      <c r="E133" s="68">
        <f t="shared" ref="E133:E160" si="7">E132</f>
        <v>0.2</v>
      </c>
      <c r="F133" s="63"/>
      <c r="G133" s="63"/>
    </row>
    <row r="134" spans="1:7" x14ac:dyDescent="0.2">
      <c r="A134" s="63"/>
      <c r="B134" s="69">
        <v>124</v>
      </c>
      <c r="C134" s="63"/>
      <c r="D134" s="68">
        <f t="shared" si="6"/>
        <v>0.2</v>
      </c>
      <c r="E134" s="68">
        <f t="shared" si="7"/>
        <v>0.2</v>
      </c>
      <c r="F134" s="63"/>
      <c r="G134" s="63"/>
    </row>
    <row r="135" spans="1:7" x14ac:dyDescent="0.2">
      <c r="A135" s="63"/>
      <c r="B135" s="69">
        <v>125</v>
      </c>
      <c r="C135" s="63"/>
      <c r="D135" s="68">
        <f t="shared" si="6"/>
        <v>0.2</v>
      </c>
      <c r="E135" s="68">
        <f t="shared" si="7"/>
        <v>0.2</v>
      </c>
      <c r="F135" s="63"/>
      <c r="G135" s="63"/>
    </row>
    <row r="136" spans="1:7" x14ac:dyDescent="0.2">
      <c r="A136" s="63"/>
      <c r="B136" s="69">
        <v>126</v>
      </c>
      <c r="C136" s="63"/>
      <c r="D136" s="68">
        <f t="shared" si="6"/>
        <v>0.2</v>
      </c>
      <c r="E136" s="68">
        <f t="shared" si="7"/>
        <v>0.2</v>
      </c>
      <c r="F136" s="63"/>
      <c r="G136" s="63"/>
    </row>
    <row r="137" spans="1:7" x14ac:dyDescent="0.2">
      <c r="A137" s="63"/>
      <c r="B137" s="69">
        <v>127</v>
      </c>
      <c r="C137" s="63"/>
      <c r="D137" s="68">
        <f t="shared" si="6"/>
        <v>0.2</v>
      </c>
      <c r="E137" s="68">
        <f t="shared" si="7"/>
        <v>0.2</v>
      </c>
      <c r="F137" s="63"/>
      <c r="G137" s="63"/>
    </row>
    <row r="138" spans="1:7" x14ac:dyDescent="0.2">
      <c r="A138" s="63"/>
      <c r="B138" s="69">
        <v>128</v>
      </c>
      <c r="C138" s="63"/>
      <c r="D138" s="68">
        <f t="shared" si="6"/>
        <v>0.2</v>
      </c>
      <c r="E138" s="68">
        <f t="shared" si="7"/>
        <v>0.2</v>
      </c>
      <c r="F138" s="63"/>
      <c r="G138" s="63"/>
    </row>
    <row r="139" spans="1:7" x14ac:dyDescent="0.2">
      <c r="A139" s="63"/>
      <c r="B139" s="69">
        <v>129</v>
      </c>
      <c r="C139" s="63"/>
      <c r="D139" s="68">
        <f t="shared" si="6"/>
        <v>0.2</v>
      </c>
      <c r="E139" s="68">
        <f t="shared" si="7"/>
        <v>0.2</v>
      </c>
      <c r="F139" s="63"/>
      <c r="G139" s="63"/>
    </row>
    <row r="140" spans="1:7" x14ac:dyDescent="0.2">
      <c r="A140" s="63"/>
      <c r="B140" s="69">
        <v>130</v>
      </c>
      <c r="C140" s="63"/>
      <c r="D140" s="68">
        <f t="shared" si="6"/>
        <v>0.2</v>
      </c>
      <c r="E140" s="68">
        <f t="shared" si="7"/>
        <v>0.2</v>
      </c>
      <c r="F140" s="63"/>
      <c r="G140" s="63"/>
    </row>
    <row r="141" spans="1:7" x14ac:dyDescent="0.2">
      <c r="A141" s="63"/>
      <c r="B141" s="69">
        <v>131</v>
      </c>
      <c r="C141" s="63"/>
      <c r="D141" s="68">
        <f t="shared" si="6"/>
        <v>0.2</v>
      </c>
      <c r="E141" s="68">
        <f t="shared" si="7"/>
        <v>0.2</v>
      </c>
      <c r="F141" s="63"/>
      <c r="G141" s="63"/>
    </row>
    <row r="142" spans="1:7" x14ac:dyDescent="0.2">
      <c r="A142" s="63"/>
      <c r="B142" s="69">
        <v>132</v>
      </c>
      <c r="C142" s="63"/>
      <c r="D142" s="68">
        <f t="shared" si="6"/>
        <v>0.2</v>
      </c>
      <c r="E142" s="68">
        <f t="shared" si="7"/>
        <v>0.2</v>
      </c>
      <c r="F142" s="63"/>
      <c r="G142" s="63"/>
    </row>
    <row r="143" spans="1:7" x14ac:dyDescent="0.2">
      <c r="A143" s="63"/>
      <c r="B143" s="69">
        <v>133</v>
      </c>
      <c r="C143" s="63"/>
      <c r="D143" s="68">
        <f t="shared" si="6"/>
        <v>0.2</v>
      </c>
      <c r="E143" s="68">
        <f t="shared" si="7"/>
        <v>0.2</v>
      </c>
      <c r="F143" s="63"/>
      <c r="G143" s="63"/>
    </row>
    <row r="144" spans="1:7" x14ac:dyDescent="0.2">
      <c r="A144" s="63"/>
      <c r="B144" s="69">
        <v>134</v>
      </c>
      <c r="C144" s="63"/>
      <c r="D144" s="68">
        <f t="shared" si="6"/>
        <v>0.2</v>
      </c>
      <c r="E144" s="68">
        <f t="shared" si="7"/>
        <v>0.2</v>
      </c>
      <c r="F144" s="63"/>
      <c r="G144" s="63"/>
    </row>
    <row r="145" spans="1:7" x14ac:dyDescent="0.2">
      <c r="A145" s="63"/>
      <c r="B145" s="69">
        <v>135</v>
      </c>
      <c r="C145" s="63"/>
      <c r="D145" s="68">
        <f t="shared" si="6"/>
        <v>0.2</v>
      </c>
      <c r="E145" s="68">
        <f t="shared" si="7"/>
        <v>0.2</v>
      </c>
      <c r="F145" s="63"/>
      <c r="G145" s="63"/>
    </row>
    <row r="146" spans="1:7" x14ac:dyDescent="0.2">
      <c r="A146" s="63"/>
      <c r="B146" s="69">
        <v>136</v>
      </c>
      <c r="C146" s="63"/>
      <c r="D146" s="68">
        <f t="shared" si="6"/>
        <v>0.2</v>
      </c>
      <c r="E146" s="68">
        <f t="shared" si="7"/>
        <v>0.2</v>
      </c>
      <c r="F146" s="63"/>
      <c r="G146" s="63"/>
    </row>
    <row r="147" spans="1:7" x14ac:dyDescent="0.2">
      <c r="A147" s="63"/>
      <c r="B147" s="69">
        <v>137</v>
      </c>
      <c r="C147" s="63"/>
      <c r="D147" s="68">
        <f t="shared" si="6"/>
        <v>0.2</v>
      </c>
      <c r="E147" s="68">
        <f t="shared" si="7"/>
        <v>0.2</v>
      </c>
      <c r="F147" s="63"/>
      <c r="G147" s="63"/>
    </row>
    <row r="148" spans="1:7" x14ac:dyDescent="0.2">
      <c r="A148" s="63"/>
      <c r="B148" s="69">
        <v>138</v>
      </c>
      <c r="C148" s="63"/>
      <c r="D148" s="68">
        <f t="shared" si="6"/>
        <v>0.2</v>
      </c>
      <c r="E148" s="68">
        <f t="shared" si="7"/>
        <v>0.2</v>
      </c>
      <c r="F148" s="63"/>
      <c r="G148" s="63"/>
    </row>
    <row r="149" spans="1:7" x14ac:dyDescent="0.2">
      <c r="A149" s="63"/>
      <c r="B149" s="69">
        <v>139</v>
      </c>
      <c r="C149" s="63"/>
      <c r="D149" s="68">
        <f t="shared" si="6"/>
        <v>0.2</v>
      </c>
      <c r="E149" s="68">
        <f t="shared" si="7"/>
        <v>0.2</v>
      </c>
      <c r="F149" s="63"/>
      <c r="G149" s="63"/>
    </row>
    <row r="150" spans="1:7" x14ac:dyDescent="0.2">
      <c r="A150" s="63"/>
      <c r="B150" s="69">
        <v>140</v>
      </c>
      <c r="C150" s="63"/>
      <c r="D150" s="68">
        <f t="shared" si="6"/>
        <v>0.2</v>
      </c>
      <c r="E150" s="68">
        <f t="shared" si="7"/>
        <v>0.2</v>
      </c>
      <c r="F150" s="63"/>
      <c r="G150" s="63"/>
    </row>
    <row r="151" spans="1:7" x14ac:dyDescent="0.2">
      <c r="A151" s="63"/>
      <c r="B151" s="69">
        <v>141</v>
      </c>
      <c r="C151" s="63"/>
      <c r="D151" s="68">
        <f t="shared" si="6"/>
        <v>0.2</v>
      </c>
      <c r="E151" s="68">
        <f t="shared" si="7"/>
        <v>0.2</v>
      </c>
      <c r="F151" s="63"/>
      <c r="G151" s="63"/>
    </row>
    <row r="152" spans="1:7" x14ac:dyDescent="0.2">
      <c r="A152" s="63"/>
      <c r="B152" s="69">
        <v>142</v>
      </c>
      <c r="C152" s="63"/>
      <c r="D152" s="68">
        <f t="shared" si="6"/>
        <v>0.2</v>
      </c>
      <c r="E152" s="68">
        <f t="shared" si="7"/>
        <v>0.2</v>
      </c>
      <c r="F152" s="63"/>
      <c r="G152" s="63"/>
    </row>
    <row r="153" spans="1:7" x14ac:dyDescent="0.2">
      <c r="A153" s="63"/>
      <c r="B153" s="69">
        <v>143</v>
      </c>
      <c r="C153" s="63"/>
      <c r="D153" s="68">
        <f t="shared" si="6"/>
        <v>0.2</v>
      </c>
      <c r="E153" s="68">
        <f t="shared" si="7"/>
        <v>0.2</v>
      </c>
      <c r="F153" s="63"/>
      <c r="G153" s="63"/>
    </row>
    <row r="154" spans="1:7" x14ac:dyDescent="0.2">
      <c r="A154" s="63"/>
      <c r="B154" s="69">
        <v>144</v>
      </c>
      <c r="C154" s="63"/>
      <c r="D154" s="68">
        <f t="shared" si="6"/>
        <v>0.2</v>
      </c>
      <c r="E154" s="68">
        <f t="shared" si="7"/>
        <v>0.2</v>
      </c>
      <c r="F154" s="63"/>
      <c r="G154" s="63"/>
    </row>
    <row r="155" spans="1:7" x14ac:dyDescent="0.2">
      <c r="A155" s="63"/>
      <c r="B155" s="69">
        <v>145</v>
      </c>
      <c r="C155" s="63"/>
      <c r="D155" s="68">
        <f t="shared" si="6"/>
        <v>0.2</v>
      </c>
      <c r="E155" s="68">
        <f t="shared" si="7"/>
        <v>0.2</v>
      </c>
      <c r="F155" s="63"/>
      <c r="G155" s="63"/>
    </row>
    <row r="156" spans="1:7" x14ac:dyDescent="0.2">
      <c r="A156" s="63"/>
      <c r="B156" s="69">
        <v>146</v>
      </c>
      <c r="C156" s="63"/>
      <c r="D156" s="68">
        <f t="shared" si="6"/>
        <v>0.2</v>
      </c>
      <c r="E156" s="68">
        <f t="shared" si="7"/>
        <v>0.2</v>
      </c>
      <c r="F156" s="63"/>
      <c r="G156" s="63"/>
    </row>
    <row r="157" spans="1:7" x14ac:dyDescent="0.2">
      <c r="A157" s="63"/>
      <c r="B157" s="69">
        <v>147</v>
      </c>
      <c r="C157" s="63"/>
      <c r="D157" s="68">
        <f t="shared" si="6"/>
        <v>0.2</v>
      </c>
      <c r="E157" s="68">
        <f t="shared" si="7"/>
        <v>0.2</v>
      </c>
      <c r="F157" s="63"/>
      <c r="G157" s="63"/>
    </row>
    <row r="158" spans="1:7" x14ac:dyDescent="0.2">
      <c r="A158" s="63"/>
      <c r="B158" s="69">
        <v>148</v>
      </c>
      <c r="C158" s="63"/>
      <c r="D158" s="68">
        <f t="shared" si="6"/>
        <v>0.2</v>
      </c>
      <c r="E158" s="68">
        <f t="shared" si="7"/>
        <v>0.2</v>
      </c>
      <c r="F158" s="63"/>
      <c r="G158" s="63"/>
    </row>
    <row r="159" spans="1:7" x14ac:dyDescent="0.2">
      <c r="A159" s="63"/>
      <c r="B159" s="69">
        <v>149</v>
      </c>
      <c r="C159" s="63"/>
      <c r="D159" s="68">
        <f t="shared" si="6"/>
        <v>0.2</v>
      </c>
      <c r="E159" s="68">
        <f t="shared" si="7"/>
        <v>0.2</v>
      </c>
      <c r="F159" s="63"/>
      <c r="G159" s="63"/>
    </row>
    <row r="160" spans="1:7" x14ac:dyDescent="0.2">
      <c r="A160" s="63"/>
      <c r="B160" s="67">
        <v>150</v>
      </c>
      <c r="C160" s="63"/>
      <c r="D160" s="66">
        <f t="shared" si="6"/>
        <v>0.2</v>
      </c>
      <c r="E160" s="66">
        <f t="shared" si="7"/>
        <v>0.2</v>
      </c>
      <c r="F160" s="63"/>
      <c r="G160" s="63"/>
    </row>
    <row r="161" spans="1:7" x14ac:dyDescent="0.2">
      <c r="A161" s="63"/>
      <c r="B161" s="65"/>
      <c r="C161" s="63"/>
      <c r="D161" s="64"/>
      <c r="E161" s="64"/>
      <c r="F161" s="63"/>
      <c r="G161" s="63"/>
    </row>
    <row r="162" spans="1:7" x14ac:dyDescent="0.2">
      <c r="A162" s="63"/>
      <c r="B162" s="65"/>
      <c r="C162" s="63"/>
      <c r="D162" s="64"/>
      <c r="E162" s="64"/>
      <c r="F162" s="63"/>
      <c r="G162" s="63"/>
    </row>
    <row r="163" spans="1:7" x14ac:dyDescent="0.2">
      <c r="A163" s="63"/>
      <c r="B163" s="65"/>
      <c r="C163" s="63"/>
      <c r="D163" s="64"/>
      <c r="E163" s="64"/>
      <c r="F163" s="63"/>
      <c r="G163" s="63"/>
    </row>
    <row r="164" spans="1:7" x14ac:dyDescent="0.2">
      <c r="A164" s="63"/>
      <c r="B164" s="65"/>
      <c r="C164" s="63"/>
      <c r="D164" s="64"/>
      <c r="E164" s="64"/>
      <c r="F164" s="63"/>
      <c r="G164" s="63"/>
    </row>
    <row r="165" spans="1:7" x14ac:dyDescent="0.2">
      <c r="A165" s="63"/>
      <c r="B165" s="65"/>
      <c r="C165" s="63"/>
      <c r="D165" s="64"/>
      <c r="E165" s="64"/>
      <c r="F165" s="63"/>
      <c r="G165" s="63"/>
    </row>
    <row r="166" spans="1:7" x14ac:dyDescent="0.2">
      <c r="A166" s="63"/>
      <c r="B166" s="65"/>
      <c r="C166" s="63"/>
      <c r="D166" s="64"/>
      <c r="E166" s="64"/>
      <c r="F166" s="63"/>
      <c r="G166" s="63"/>
    </row>
    <row r="167" spans="1:7" x14ac:dyDescent="0.2">
      <c r="A167" s="63"/>
      <c r="B167" s="65"/>
      <c r="C167" s="63"/>
      <c r="D167" s="64"/>
      <c r="E167" s="64"/>
      <c r="F167" s="63"/>
      <c r="G167" s="63"/>
    </row>
    <row r="168" spans="1:7" x14ac:dyDescent="0.2">
      <c r="A168" s="63"/>
      <c r="B168" s="65"/>
      <c r="C168" s="63"/>
      <c r="D168" s="64"/>
      <c r="E168" s="64"/>
      <c r="F168" s="63"/>
      <c r="G168" s="63"/>
    </row>
    <row r="169" spans="1:7" x14ac:dyDescent="0.2">
      <c r="A169" s="63"/>
      <c r="B169" s="65"/>
      <c r="C169" s="63"/>
      <c r="D169" s="64"/>
      <c r="E169" s="64"/>
      <c r="F169" s="63"/>
      <c r="G169" s="63"/>
    </row>
    <row r="170" spans="1:7" x14ac:dyDescent="0.2">
      <c r="A170" s="63"/>
      <c r="B170" s="65"/>
      <c r="C170" s="63"/>
      <c r="D170" s="64"/>
      <c r="E170" s="64"/>
      <c r="F170" s="63"/>
      <c r="G170" s="63"/>
    </row>
  </sheetData>
  <mergeCells count="2">
    <mergeCell ref="B3:E4"/>
    <mergeCell ref="B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E201"/>
  <sheetViews>
    <sheetView workbookViewId="0">
      <selection activeCell="L6" sqref="L6:M6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8" width="15.7109375" customWidth="1"/>
    <col min="9" max="10" width="5.5703125" customWidth="1"/>
    <col min="11" max="57" width="0" hidden="1" customWidth="1"/>
    <col min="58" max="16384" width="8.85546875" hidden="1"/>
  </cols>
  <sheetData>
    <row r="1" spans="1:10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30" x14ac:dyDescent="0.25">
      <c r="A2" s="4"/>
      <c r="B2" s="56" t="s">
        <v>27</v>
      </c>
      <c r="C2" s="5" t="s">
        <v>5</v>
      </c>
      <c r="D2" s="5" t="s">
        <v>6</v>
      </c>
      <c r="E2" s="5" t="s">
        <v>0</v>
      </c>
      <c r="F2" s="5" t="s">
        <v>7</v>
      </c>
      <c r="G2" s="5" t="s">
        <v>8</v>
      </c>
      <c r="H2" s="5" t="s">
        <v>12</v>
      </c>
      <c r="I2" s="4"/>
      <c r="J2" s="4"/>
    </row>
    <row r="3" spans="1:10" s="1" customFormat="1" ht="45" x14ac:dyDescent="0.25">
      <c r="A3" s="4"/>
      <c r="B3" s="4"/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  <c r="I3" s="4"/>
      <c r="J3" s="4"/>
    </row>
    <row r="4" spans="1:10" s="16" customFormat="1" ht="11.25" x14ac:dyDescent="0.2">
      <c r="A4" s="14"/>
      <c r="B4" s="15" t="s">
        <v>1</v>
      </c>
      <c r="C4" s="17">
        <v>1</v>
      </c>
      <c r="D4" s="17">
        <v>0</v>
      </c>
      <c r="E4" s="17">
        <v>0</v>
      </c>
      <c r="F4" s="17">
        <v>0</v>
      </c>
      <c r="G4" s="17">
        <v>1</v>
      </c>
      <c r="H4" s="17">
        <v>2</v>
      </c>
      <c r="I4" s="14"/>
      <c r="J4" s="14"/>
    </row>
    <row r="5" spans="1:10" s="16" customFormat="1" ht="11.25" x14ac:dyDescent="0.2">
      <c r="A5" s="14"/>
      <c r="B5" s="15" t="s">
        <v>2</v>
      </c>
      <c r="C5" s="17">
        <v>15</v>
      </c>
      <c r="D5" s="17">
        <v>15</v>
      </c>
      <c r="E5" s="17">
        <v>10</v>
      </c>
      <c r="F5" s="17">
        <v>10</v>
      </c>
      <c r="G5" s="17">
        <v>25</v>
      </c>
      <c r="H5" s="17">
        <v>50</v>
      </c>
      <c r="I5" s="14"/>
      <c r="J5" s="14"/>
    </row>
    <row r="6" spans="1:10" s="16" customFormat="1" ht="11.25" x14ac:dyDescent="0.2">
      <c r="A6" s="14"/>
      <c r="B6" s="15" t="s">
        <v>3</v>
      </c>
      <c r="C6" s="17">
        <v>45</v>
      </c>
      <c r="D6" s="17">
        <v>45</v>
      </c>
      <c r="E6" s="17">
        <v>50</v>
      </c>
      <c r="F6" s="17">
        <v>50</v>
      </c>
      <c r="G6" s="17">
        <v>40</v>
      </c>
      <c r="H6" s="17">
        <v>40</v>
      </c>
      <c r="I6" s="14"/>
      <c r="J6" s="14"/>
    </row>
    <row r="7" spans="1:10" s="16" customFormat="1" ht="11.25" x14ac:dyDescent="0.2">
      <c r="A7" s="14"/>
      <c r="B7" s="15" t="s">
        <v>4</v>
      </c>
      <c r="C7" s="17">
        <v>4.05</v>
      </c>
      <c r="D7" s="17">
        <v>4.3499999999999996</v>
      </c>
      <c r="E7" s="17">
        <v>4.05</v>
      </c>
      <c r="F7" s="17">
        <v>4.05</v>
      </c>
      <c r="G7" s="17">
        <v>3.05</v>
      </c>
      <c r="H7" s="17">
        <v>4.05</v>
      </c>
      <c r="I7" s="14"/>
      <c r="J7" s="14"/>
    </row>
    <row r="8" spans="1:10" s="16" customFormat="1" ht="11.25" x14ac:dyDescent="0.2">
      <c r="A8" s="14"/>
      <c r="B8" s="15" t="s">
        <v>13</v>
      </c>
      <c r="C8" s="17">
        <v>0.11082000000000002</v>
      </c>
      <c r="D8" s="17">
        <v>6.0968000000000001E-2</v>
      </c>
      <c r="E8" s="17">
        <v>8.8879999999999987E-2</v>
      </c>
      <c r="F8" s="17">
        <v>0.10882200000000002</v>
      </c>
      <c r="G8" s="17">
        <v>0.126861</v>
      </c>
      <c r="H8" s="17">
        <v>0.11669100000000003</v>
      </c>
      <c r="I8" s="14"/>
      <c r="J8" s="14"/>
    </row>
    <row r="9" spans="1:10" s="16" customFormat="1" ht="11.25" x14ac:dyDescent="0.2">
      <c r="A9" s="14"/>
      <c r="B9" s="15" t="s">
        <v>14</v>
      </c>
      <c r="C9" s="17">
        <v>10</v>
      </c>
      <c r="D9" s="17">
        <v>10</v>
      </c>
      <c r="E9" s="17">
        <v>10</v>
      </c>
      <c r="F9" s="17">
        <v>10</v>
      </c>
      <c r="G9" s="17">
        <v>10</v>
      </c>
      <c r="H9" s="17">
        <v>18</v>
      </c>
      <c r="I9" s="14"/>
      <c r="J9" s="14"/>
    </row>
    <row r="10" spans="1:10" s="16" customFormat="1" ht="11.25" x14ac:dyDescent="0.2">
      <c r="A10" s="14"/>
      <c r="B10" s="15" t="s">
        <v>15</v>
      </c>
      <c r="C10" s="17"/>
      <c r="D10" s="17"/>
      <c r="E10" s="17"/>
      <c r="F10" s="17"/>
      <c r="G10" s="17"/>
      <c r="H10" s="17"/>
      <c r="I10" s="14"/>
      <c r="J10" s="14"/>
    </row>
    <row r="11" spans="1:10" x14ac:dyDescent="0.25">
      <c r="A11" s="3"/>
      <c r="B11" s="3">
        <v>1</v>
      </c>
      <c r="C11" s="6">
        <v>1.9609999999999999E-2</v>
      </c>
      <c r="D11" s="7">
        <v>4.3800000000000002E-3</v>
      </c>
      <c r="E11" s="7">
        <v>9.3600000000000003E-3</v>
      </c>
      <c r="F11" s="7">
        <v>3.3840000000000002E-2</v>
      </c>
      <c r="G11" s="7">
        <v>-7.45E-3</v>
      </c>
      <c r="H11" s="7">
        <v>2.5930000000000002E-2</v>
      </c>
      <c r="I11" s="12"/>
      <c r="J11" s="3"/>
    </row>
    <row r="12" spans="1:10" x14ac:dyDescent="0.25">
      <c r="A12" s="3"/>
      <c r="B12" s="3">
        <v>2</v>
      </c>
      <c r="C12" s="6">
        <v>1.9099999999999999E-2</v>
      </c>
      <c r="D12" s="7">
        <v>1.03E-2</v>
      </c>
      <c r="E12" s="7">
        <v>1.325E-2</v>
      </c>
      <c r="F12" s="7">
        <v>3.7159999999999999E-2</v>
      </c>
      <c r="G12" s="7">
        <v>-6.7000000000000002E-3</v>
      </c>
      <c r="H12" s="7">
        <v>2.4910000000000002E-2</v>
      </c>
      <c r="I12" s="12"/>
      <c r="J12" s="3"/>
    </row>
    <row r="13" spans="1:10" x14ac:dyDescent="0.25">
      <c r="A13" s="3"/>
      <c r="B13" s="3">
        <v>3</v>
      </c>
      <c r="C13" s="6">
        <v>1.8409999999999999E-2</v>
      </c>
      <c r="D13" s="7">
        <v>1.5910000000000001E-2</v>
      </c>
      <c r="E13" s="7">
        <v>1.668E-2</v>
      </c>
      <c r="F13" s="7">
        <v>3.9440000000000003E-2</v>
      </c>
      <c r="G13" s="7">
        <v>-5.7299999999999999E-3</v>
      </c>
      <c r="H13" s="7">
        <v>2.4219999999999998E-2</v>
      </c>
      <c r="I13" s="12"/>
      <c r="J13" s="3"/>
    </row>
    <row r="14" spans="1:10" x14ac:dyDescent="0.25">
      <c r="A14" s="3"/>
      <c r="B14" s="3">
        <v>4</v>
      </c>
      <c r="C14" s="6">
        <v>1.7690000000000001E-2</v>
      </c>
      <c r="D14" s="7">
        <v>1.9939999999999999E-2</v>
      </c>
      <c r="E14" s="7">
        <v>1.898E-2</v>
      </c>
      <c r="F14" s="7">
        <v>4.1180000000000001E-2</v>
      </c>
      <c r="G14" s="7">
        <v>-4.6600000000000001E-3</v>
      </c>
      <c r="H14" s="7">
        <v>2.4E-2</v>
      </c>
      <c r="I14" s="12"/>
      <c r="J14" s="3"/>
    </row>
    <row r="15" spans="1:10" x14ac:dyDescent="0.25">
      <c r="A15" s="11"/>
      <c r="B15" s="8">
        <v>5</v>
      </c>
      <c r="C15" s="9">
        <v>1.7080000000000001E-2</v>
      </c>
      <c r="D15" s="10">
        <v>2.2349999999999998E-2</v>
      </c>
      <c r="E15" s="10">
        <v>2.1270000000000001E-2</v>
      </c>
      <c r="F15" s="10">
        <v>4.2450000000000002E-2</v>
      </c>
      <c r="G15" s="10">
        <v>-3.5400000000000002E-3</v>
      </c>
      <c r="H15" s="10">
        <v>2.402E-2</v>
      </c>
      <c r="I15" s="12"/>
      <c r="J15" s="3"/>
    </row>
    <row r="16" spans="1:10" x14ac:dyDescent="0.25">
      <c r="A16" s="3"/>
      <c r="B16" s="3">
        <v>6</v>
      </c>
      <c r="C16" s="6">
        <v>1.6639999999999999E-2</v>
      </c>
      <c r="D16" s="7">
        <v>2.4219999999999998E-2</v>
      </c>
      <c r="E16" s="7">
        <v>2.315E-2</v>
      </c>
      <c r="F16" s="7">
        <v>4.3490000000000001E-2</v>
      </c>
      <c r="G16" s="7">
        <v>-2.3700000000000001E-3</v>
      </c>
      <c r="H16" s="7">
        <v>2.427E-2</v>
      </c>
      <c r="I16" s="12"/>
      <c r="J16" s="3"/>
    </row>
    <row r="17" spans="1:10" x14ac:dyDescent="0.25">
      <c r="A17" s="3"/>
      <c r="B17" s="3">
        <v>7</v>
      </c>
      <c r="C17" s="6">
        <v>1.636E-2</v>
      </c>
      <c r="D17" s="7">
        <v>2.649E-2</v>
      </c>
      <c r="E17" s="7">
        <v>2.477E-2</v>
      </c>
      <c r="F17" s="7">
        <v>4.4479999999999999E-2</v>
      </c>
      <c r="G17" s="7">
        <v>-5.1000000000000004E-4</v>
      </c>
      <c r="H17" s="7">
        <v>2.461E-2</v>
      </c>
      <c r="I17" s="12"/>
      <c r="J17" s="3"/>
    </row>
    <row r="18" spans="1:10" x14ac:dyDescent="0.25">
      <c r="A18" s="3"/>
      <c r="B18" s="3">
        <v>8</v>
      </c>
      <c r="C18" s="6">
        <v>1.6299999999999999E-2</v>
      </c>
      <c r="D18" s="7">
        <v>2.8199999999999999E-2</v>
      </c>
      <c r="E18" s="7">
        <v>2.6040000000000001E-2</v>
      </c>
      <c r="F18" s="7">
        <v>4.5499999999999999E-2</v>
      </c>
      <c r="G18" s="7">
        <v>-8.0000000000000007E-5</v>
      </c>
      <c r="H18" s="7">
        <v>2.4920000000000001E-2</v>
      </c>
      <c r="I18" s="12"/>
      <c r="J18" s="3"/>
    </row>
    <row r="19" spans="1:10" x14ac:dyDescent="0.25">
      <c r="A19" s="3"/>
      <c r="B19" s="3">
        <v>9</v>
      </c>
      <c r="C19" s="6">
        <v>1.6369999999999999E-2</v>
      </c>
      <c r="D19" s="7">
        <v>2.964E-2</v>
      </c>
      <c r="E19" s="7">
        <v>2.724E-2</v>
      </c>
      <c r="F19" s="7">
        <v>4.6609999999999999E-2</v>
      </c>
      <c r="G19" s="7">
        <v>1.1900000000000001E-3</v>
      </c>
      <c r="H19" s="7">
        <v>2.5260000000000001E-2</v>
      </c>
      <c r="I19" s="12"/>
      <c r="J19" s="3"/>
    </row>
    <row r="20" spans="1:10" x14ac:dyDescent="0.25">
      <c r="A20" s="3"/>
      <c r="B20" s="8">
        <v>10</v>
      </c>
      <c r="C20" s="9">
        <v>1.652E-2</v>
      </c>
      <c r="D20" s="10">
        <v>3.125E-2</v>
      </c>
      <c r="E20" s="10">
        <v>2.7699999999999999E-2</v>
      </c>
      <c r="F20" s="10">
        <v>4.793E-2</v>
      </c>
      <c r="G20" s="10">
        <v>2.16E-3</v>
      </c>
      <c r="H20" s="10">
        <v>2.5510000000000001E-2</v>
      </c>
      <c r="I20" s="12"/>
      <c r="J20" s="3"/>
    </row>
    <row r="21" spans="1:10" x14ac:dyDescent="0.25">
      <c r="A21" s="3"/>
      <c r="B21" s="3">
        <v>11</v>
      </c>
      <c r="C21" s="6">
        <v>1.6740000000000001E-2</v>
      </c>
      <c r="D21" s="7">
        <v>3.2620000000000003E-2</v>
      </c>
      <c r="E21" s="7">
        <v>2.802E-2</v>
      </c>
      <c r="F21" s="7">
        <v>4.8989999999999999E-2</v>
      </c>
      <c r="G21" s="7">
        <v>3.5100000000000001E-3</v>
      </c>
      <c r="H21" s="7">
        <v>2.5860000000000001E-2</v>
      </c>
      <c r="I21" s="12"/>
      <c r="J21" s="3"/>
    </row>
    <row r="22" spans="1:10" x14ac:dyDescent="0.25">
      <c r="A22" s="3"/>
      <c r="B22" s="3">
        <v>12</v>
      </c>
      <c r="C22" s="6">
        <v>1.6969999999999999E-2</v>
      </c>
      <c r="D22" s="7">
        <v>3.3730000000000003E-2</v>
      </c>
      <c r="E22" s="7">
        <v>2.836E-2</v>
      </c>
      <c r="F22" s="7">
        <v>4.9730000000000003E-2</v>
      </c>
      <c r="G22" s="7">
        <v>3.7599999999999999E-3</v>
      </c>
      <c r="H22" s="7">
        <v>2.6009999999999998E-2</v>
      </c>
      <c r="I22" s="12"/>
      <c r="J22" s="3"/>
    </row>
    <row r="23" spans="1:10" x14ac:dyDescent="0.25">
      <c r="A23" s="3"/>
      <c r="B23" s="3">
        <v>13</v>
      </c>
      <c r="C23" s="6">
        <v>1.719E-2</v>
      </c>
      <c r="D23" s="7">
        <v>3.4639999999999997E-2</v>
      </c>
      <c r="E23" s="7">
        <v>2.8709999999999999E-2</v>
      </c>
      <c r="F23" s="7">
        <v>5.024E-2</v>
      </c>
      <c r="G23" s="7">
        <v>4.9399999999999999E-3</v>
      </c>
      <c r="H23" s="7">
        <v>2.6179999999999998E-2</v>
      </c>
      <c r="I23" s="12"/>
      <c r="J23" s="3"/>
    </row>
    <row r="24" spans="1:10" x14ac:dyDescent="0.25">
      <c r="A24" s="3"/>
      <c r="B24" s="3">
        <v>14</v>
      </c>
      <c r="C24" s="6">
        <v>1.7430000000000001E-2</v>
      </c>
      <c r="D24" s="7">
        <v>3.5400000000000001E-2</v>
      </c>
      <c r="E24" s="7">
        <v>2.9049999999999999E-2</v>
      </c>
      <c r="F24" s="7">
        <v>5.058E-2</v>
      </c>
      <c r="G24" s="7">
        <v>4.8999999999999998E-3</v>
      </c>
      <c r="H24" s="7">
        <v>2.639E-2</v>
      </c>
      <c r="I24" s="12"/>
      <c r="J24" s="3"/>
    </row>
    <row r="25" spans="1:10" x14ac:dyDescent="0.25">
      <c r="A25" s="3"/>
      <c r="B25" s="8">
        <v>15</v>
      </c>
      <c r="C25" s="9">
        <v>1.7739999999999999E-2</v>
      </c>
      <c r="D25" s="10">
        <v>3.6049999999999999E-2</v>
      </c>
      <c r="E25" s="10">
        <v>2.9389999999999999E-2</v>
      </c>
      <c r="F25" s="10">
        <v>5.0779999999999999E-2</v>
      </c>
      <c r="G25" s="10">
        <v>5.2900000000000004E-3</v>
      </c>
      <c r="H25" s="10">
        <v>2.6589999999999999E-2</v>
      </c>
      <c r="I25" s="12"/>
      <c r="J25" s="3"/>
    </row>
    <row r="26" spans="1:10" x14ac:dyDescent="0.25">
      <c r="A26" s="3"/>
      <c r="B26" s="3">
        <v>16</v>
      </c>
      <c r="C26" s="6">
        <v>1.814E-2</v>
      </c>
      <c r="D26" s="7">
        <v>3.6609999999999997E-2</v>
      </c>
      <c r="E26" s="7">
        <v>2.9729999999999999E-2</v>
      </c>
      <c r="F26" s="7">
        <v>5.0880000000000002E-2</v>
      </c>
      <c r="G26" s="7">
        <v>5.7999999999999996E-3</v>
      </c>
      <c r="H26" s="7">
        <v>2.673E-2</v>
      </c>
      <c r="I26" s="12"/>
      <c r="J26" s="3"/>
    </row>
    <row r="27" spans="1:10" x14ac:dyDescent="0.25">
      <c r="A27" s="3"/>
      <c r="B27" s="3">
        <v>17</v>
      </c>
      <c r="C27" s="6">
        <v>1.8599999999999998E-2</v>
      </c>
      <c r="D27" s="7">
        <v>3.7100000000000001E-2</v>
      </c>
      <c r="E27" s="7">
        <v>3.005E-2</v>
      </c>
      <c r="F27" s="7">
        <v>5.0909999999999997E-2</v>
      </c>
      <c r="G27" s="7">
        <v>6.2199999999999998E-3</v>
      </c>
      <c r="H27" s="7">
        <v>2.683E-2</v>
      </c>
      <c r="I27" s="12"/>
      <c r="J27" s="3"/>
    </row>
    <row r="28" spans="1:10" x14ac:dyDescent="0.25">
      <c r="A28" s="3"/>
      <c r="B28" s="3">
        <v>18</v>
      </c>
      <c r="C28" s="6">
        <v>1.9109999999999999E-2</v>
      </c>
      <c r="D28" s="7">
        <v>3.7530000000000001E-2</v>
      </c>
      <c r="E28" s="7">
        <v>3.0370000000000001E-2</v>
      </c>
      <c r="F28" s="7">
        <v>5.0869999999999999E-2</v>
      </c>
      <c r="G28" s="7">
        <v>6.5399999999999998E-3</v>
      </c>
      <c r="H28" s="7">
        <v>2.69E-2</v>
      </c>
      <c r="I28" s="12"/>
      <c r="J28" s="3"/>
    </row>
    <row r="29" spans="1:10" x14ac:dyDescent="0.25">
      <c r="A29" s="3"/>
      <c r="B29" s="3">
        <v>19</v>
      </c>
      <c r="C29" s="6">
        <v>1.9640000000000001E-2</v>
      </c>
      <c r="D29" s="7">
        <v>3.7909999999999999E-2</v>
      </c>
      <c r="E29" s="7">
        <v>3.0669999999999999E-2</v>
      </c>
      <c r="F29" s="7">
        <v>5.0790000000000002E-2</v>
      </c>
      <c r="G29" s="7">
        <v>6.77E-3</v>
      </c>
      <c r="H29" s="7">
        <v>2.6950000000000002E-2</v>
      </c>
      <c r="I29" s="12"/>
      <c r="J29" s="3"/>
    </row>
    <row r="30" spans="1:10" x14ac:dyDescent="0.25">
      <c r="A30" s="3"/>
      <c r="B30" s="8">
        <v>20</v>
      </c>
      <c r="C30" s="9">
        <v>2.018E-2</v>
      </c>
      <c r="D30" s="10">
        <v>3.8249999999999999E-2</v>
      </c>
      <c r="E30" s="10">
        <v>3.0960000000000001E-2</v>
      </c>
      <c r="F30" s="10">
        <v>5.067E-2</v>
      </c>
      <c r="G30" s="10">
        <v>6.9100000000000003E-3</v>
      </c>
      <c r="H30" s="10">
        <v>2.6980000000000001E-2</v>
      </c>
      <c r="I30" s="12"/>
      <c r="J30" s="3"/>
    </row>
    <row r="31" spans="1:10" x14ac:dyDescent="0.25">
      <c r="A31" s="3"/>
      <c r="B31" s="3">
        <v>21</v>
      </c>
      <c r="C31" s="6">
        <v>2.0719999999999999E-2</v>
      </c>
      <c r="D31" s="7">
        <v>3.8550000000000001E-2</v>
      </c>
      <c r="E31" s="7">
        <v>3.124E-2</v>
      </c>
      <c r="F31" s="7">
        <v>5.0529999999999999E-2</v>
      </c>
      <c r="G31" s="7">
        <v>6.96E-3</v>
      </c>
      <c r="H31" s="7">
        <v>2.699E-2</v>
      </c>
      <c r="I31" s="12"/>
      <c r="J31" s="3"/>
    </row>
    <row r="32" spans="1:10" x14ac:dyDescent="0.25">
      <c r="A32" s="3"/>
      <c r="B32" s="3">
        <v>22</v>
      </c>
      <c r="C32" s="6">
        <v>2.1260000000000001E-2</v>
      </c>
      <c r="D32" s="7">
        <v>3.8830000000000003E-2</v>
      </c>
      <c r="E32" s="7">
        <v>3.1510000000000003E-2</v>
      </c>
      <c r="F32" s="7">
        <v>5.0369999999999998E-2</v>
      </c>
      <c r="G32" s="7">
        <v>6.9699999999999996E-3</v>
      </c>
      <c r="H32" s="7">
        <v>2.699E-2</v>
      </c>
      <c r="I32" s="12"/>
      <c r="J32" s="3"/>
    </row>
    <row r="33" spans="1:10" x14ac:dyDescent="0.25">
      <c r="A33" s="3"/>
      <c r="B33" s="3">
        <v>23</v>
      </c>
      <c r="C33" s="6">
        <v>2.179E-2</v>
      </c>
      <c r="D33" s="7">
        <v>3.9070000000000001E-2</v>
      </c>
      <c r="E33" s="7">
        <v>3.177E-2</v>
      </c>
      <c r="F33" s="7">
        <v>5.0200000000000002E-2</v>
      </c>
      <c r="G33" s="7">
        <v>7.0000000000000001E-3</v>
      </c>
      <c r="H33" s="7">
        <v>2.6980000000000001E-2</v>
      </c>
      <c r="I33" s="12"/>
      <c r="J33" s="3"/>
    </row>
    <row r="34" spans="1:10" x14ac:dyDescent="0.25">
      <c r="A34" s="3"/>
      <c r="B34" s="3">
        <v>24</v>
      </c>
      <c r="C34" s="6">
        <v>2.23E-2</v>
      </c>
      <c r="D34" s="7">
        <v>3.9300000000000002E-2</v>
      </c>
      <c r="E34" s="7">
        <v>3.202E-2</v>
      </c>
      <c r="F34" s="7">
        <v>5.0009999999999999E-2</v>
      </c>
      <c r="G34" s="7">
        <v>7.0699999999999999E-3</v>
      </c>
      <c r="H34" s="7">
        <v>2.6980000000000001E-2</v>
      </c>
      <c r="I34" s="12"/>
      <c r="J34" s="3"/>
    </row>
    <row r="35" spans="1:10" x14ac:dyDescent="0.25">
      <c r="A35" s="3"/>
      <c r="B35" s="8">
        <v>25</v>
      </c>
      <c r="C35" s="9">
        <v>2.281E-2</v>
      </c>
      <c r="D35" s="10">
        <v>3.95E-2</v>
      </c>
      <c r="E35" s="10">
        <v>3.2259999999999997E-2</v>
      </c>
      <c r="F35" s="10">
        <v>4.9820000000000003E-2</v>
      </c>
      <c r="G35" s="10">
        <v>7.2100000000000003E-3</v>
      </c>
      <c r="H35" s="10">
        <v>2.6970000000000001E-2</v>
      </c>
      <c r="I35" s="12"/>
      <c r="J35" s="3"/>
    </row>
    <row r="36" spans="1:10" x14ac:dyDescent="0.25">
      <c r="A36" s="3"/>
      <c r="B36" s="3">
        <v>26</v>
      </c>
      <c r="C36" s="6">
        <v>2.3290000000000002E-2</v>
      </c>
      <c r="D36" s="7">
        <v>3.968E-2</v>
      </c>
      <c r="E36" s="7">
        <v>3.2489999999999998E-2</v>
      </c>
      <c r="F36" s="7">
        <v>4.9630000000000001E-2</v>
      </c>
      <c r="G36" s="7">
        <v>7.4400000000000004E-3</v>
      </c>
      <c r="H36" s="7">
        <v>2.6970000000000001E-2</v>
      </c>
      <c r="I36" s="12"/>
      <c r="J36" s="3"/>
    </row>
    <row r="37" spans="1:10" x14ac:dyDescent="0.25">
      <c r="A37" s="3"/>
      <c r="B37" s="3">
        <v>27</v>
      </c>
      <c r="C37" s="6">
        <v>2.376E-2</v>
      </c>
      <c r="D37" s="7">
        <v>3.986E-2</v>
      </c>
      <c r="E37" s="7">
        <v>3.2710000000000003E-2</v>
      </c>
      <c r="F37" s="7">
        <v>4.9430000000000002E-2</v>
      </c>
      <c r="G37" s="7">
        <v>7.7299999999999999E-3</v>
      </c>
      <c r="H37" s="7">
        <v>2.6960000000000001E-2</v>
      </c>
      <c r="I37" s="12"/>
      <c r="J37" s="3"/>
    </row>
    <row r="38" spans="1:10" x14ac:dyDescent="0.25">
      <c r="A38" s="3"/>
      <c r="B38" s="3">
        <v>28</v>
      </c>
      <c r="C38" s="6">
        <v>2.4219999999999998E-2</v>
      </c>
      <c r="D38" s="7">
        <v>4.0009999999999997E-2</v>
      </c>
      <c r="E38" s="7">
        <v>3.2919999999999998E-2</v>
      </c>
      <c r="F38" s="7">
        <v>4.9239999999999999E-2</v>
      </c>
      <c r="G38" s="7">
        <v>8.0700000000000008E-3</v>
      </c>
      <c r="H38" s="7">
        <v>2.6950000000000002E-2</v>
      </c>
      <c r="I38" s="12"/>
      <c r="J38" s="3"/>
    </row>
    <row r="39" spans="1:10" x14ac:dyDescent="0.25">
      <c r="A39" s="3"/>
      <c r="B39" s="3">
        <v>29</v>
      </c>
      <c r="C39" s="6">
        <v>2.4660000000000001E-2</v>
      </c>
      <c r="D39" s="7">
        <v>4.0160000000000001E-2</v>
      </c>
      <c r="E39" s="7">
        <v>3.3119999999999997E-2</v>
      </c>
      <c r="F39" s="7">
        <v>4.904E-2</v>
      </c>
      <c r="G39" s="7">
        <v>8.4499999999999992E-3</v>
      </c>
      <c r="H39" s="7">
        <v>2.6939999999999999E-2</v>
      </c>
      <c r="I39" s="12"/>
      <c r="J39" s="3"/>
    </row>
    <row r="40" spans="1:10" x14ac:dyDescent="0.25">
      <c r="A40" s="3"/>
      <c r="B40" s="8">
        <v>30</v>
      </c>
      <c r="C40" s="9">
        <v>2.5080000000000002E-2</v>
      </c>
      <c r="D40" s="10">
        <v>4.0289999999999999E-2</v>
      </c>
      <c r="E40" s="10">
        <v>3.3309999999999999E-2</v>
      </c>
      <c r="F40" s="10">
        <v>4.8849999999999998E-2</v>
      </c>
      <c r="G40" s="10">
        <v>8.8500000000000002E-3</v>
      </c>
      <c r="H40" s="10">
        <v>2.6919999999999999E-2</v>
      </c>
      <c r="I40" s="12"/>
      <c r="J40" s="3"/>
    </row>
    <row r="41" spans="1:10" x14ac:dyDescent="0.25">
      <c r="A41" s="3"/>
      <c r="B41" s="3">
        <v>31</v>
      </c>
      <c r="C41" s="6">
        <v>2.5479999999999999E-2</v>
      </c>
      <c r="D41" s="7">
        <v>4.0410000000000001E-2</v>
      </c>
      <c r="E41" s="7">
        <v>3.3500000000000002E-2</v>
      </c>
      <c r="F41" s="7">
        <v>4.8660000000000002E-2</v>
      </c>
      <c r="G41" s="7">
        <v>9.2599999999999991E-3</v>
      </c>
      <c r="H41" s="7">
        <v>2.6890000000000001E-2</v>
      </c>
      <c r="I41" s="12"/>
      <c r="J41" s="3"/>
    </row>
    <row r="42" spans="1:10" x14ac:dyDescent="0.25">
      <c r="A42" s="3"/>
      <c r="B42" s="3">
        <v>32</v>
      </c>
      <c r="C42" s="6">
        <v>2.5870000000000001E-2</v>
      </c>
      <c r="D42" s="7">
        <v>4.0529999999999997E-2</v>
      </c>
      <c r="E42" s="7">
        <v>3.3669999999999999E-2</v>
      </c>
      <c r="F42" s="7">
        <v>4.8480000000000002E-2</v>
      </c>
      <c r="G42" s="7">
        <v>9.6900000000000007E-3</v>
      </c>
      <c r="H42" s="7">
        <v>2.6859999999999998E-2</v>
      </c>
      <c r="I42" s="12"/>
      <c r="J42" s="3"/>
    </row>
    <row r="43" spans="1:10" x14ac:dyDescent="0.25">
      <c r="A43" s="3"/>
      <c r="B43" s="3">
        <v>33</v>
      </c>
      <c r="C43" s="6">
        <v>2.6239999999999999E-2</v>
      </c>
      <c r="D43" s="7">
        <v>4.0629999999999999E-2</v>
      </c>
      <c r="E43" s="7">
        <v>3.3840000000000002E-2</v>
      </c>
      <c r="F43" s="7">
        <v>4.8300000000000003E-2</v>
      </c>
      <c r="G43" s="7">
        <v>1.0109999999999999E-2</v>
      </c>
      <c r="H43" s="7">
        <v>2.682E-2</v>
      </c>
      <c r="I43" s="12"/>
      <c r="J43" s="3"/>
    </row>
    <row r="44" spans="1:10" x14ac:dyDescent="0.25">
      <c r="A44" s="3"/>
      <c r="B44" s="3">
        <v>34</v>
      </c>
      <c r="C44" s="6">
        <v>2.6599999999999999E-2</v>
      </c>
      <c r="D44" s="7">
        <v>4.0730000000000002E-2</v>
      </c>
      <c r="E44" s="7">
        <v>3.4000000000000002E-2</v>
      </c>
      <c r="F44" s="7">
        <v>4.8120000000000003E-2</v>
      </c>
      <c r="G44" s="7">
        <v>1.0540000000000001E-2</v>
      </c>
      <c r="H44" s="7">
        <v>2.6769999999999999E-2</v>
      </c>
      <c r="I44" s="12"/>
      <c r="J44" s="3"/>
    </row>
    <row r="45" spans="1:10" x14ac:dyDescent="0.25">
      <c r="A45" s="3"/>
      <c r="B45" s="8">
        <v>35</v>
      </c>
      <c r="C45" s="9">
        <v>2.6950000000000002E-2</v>
      </c>
      <c r="D45" s="10">
        <v>4.0829999999999998E-2</v>
      </c>
      <c r="E45" s="10">
        <v>3.4160000000000003E-2</v>
      </c>
      <c r="F45" s="10">
        <v>4.795E-2</v>
      </c>
      <c r="G45" s="10">
        <v>1.0959999999999999E-2</v>
      </c>
      <c r="H45" s="10">
        <v>2.6720000000000001E-2</v>
      </c>
      <c r="I45" s="12"/>
      <c r="J45" s="3"/>
    </row>
    <row r="46" spans="1:10" x14ac:dyDescent="0.25">
      <c r="A46" s="3"/>
      <c r="B46" s="3">
        <v>36</v>
      </c>
      <c r="C46" s="6">
        <v>2.7279999999999999E-2</v>
      </c>
      <c r="D46" s="7">
        <v>4.0910000000000002E-2</v>
      </c>
      <c r="E46" s="7">
        <v>3.431E-2</v>
      </c>
      <c r="F46" s="7">
        <v>4.7780000000000003E-2</v>
      </c>
      <c r="G46" s="7">
        <v>1.137E-2</v>
      </c>
      <c r="H46" s="7">
        <v>2.666E-2</v>
      </c>
      <c r="I46" s="12"/>
      <c r="J46" s="3"/>
    </row>
    <row r="47" spans="1:10" x14ac:dyDescent="0.25">
      <c r="A47" s="3"/>
      <c r="B47" s="3">
        <v>37</v>
      </c>
      <c r="C47" s="6">
        <v>2.759E-2</v>
      </c>
      <c r="D47" s="7">
        <v>4.1000000000000002E-2</v>
      </c>
      <c r="E47" s="7">
        <v>3.4459999999999998E-2</v>
      </c>
      <c r="F47" s="7">
        <v>4.7620000000000003E-2</v>
      </c>
      <c r="G47" s="7">
        <v>1.1780000000000001E-2</v>
      </c>
      <c r="H47" s="7">
        <v>2.6589999999999999E-2</v>
      </c>
      <c r="I47" s="12"/>
      <c r="J47" s="3"/>
    </row>
    <row r="48" spans="1:10" x14ac:dyDescent="0.25">
      <c r="A48" s="3"/>
      <c r="B48" s="3">
        <v>38</v>
      </c>
      <c r="C48" s="6">
        <v>2.7900000000000001E-2</v>
      </c>
      <c r="D48" s="7">
        <v>4.1070000000000002E-2</v>
      </c>
      <c r="E48" s="7">
        <v>3.4590000000000003E-2</v>
      </c>
      <c r="F48" s="7">
        <v>4.7469999999999998E-2</v>
      </c>
      <c r="G48" s="7">
        <v>1.218E-2</v>
      </c>
      <c r="H48" s="7">
        <v>2.6519999999999998E-2</v>
      </c>
      <c r="I48" s="12"/>
      <c r="J48" s="3"/>
    </row>
    <row r="49" spans="1:10" x14ac:dyDescent="0.25">
      <c r="A49" s="3"/>
      <c r="B49" s="3">
        <v>39</v>
      </c>
      <c r="C49" s="6">
        <v>2.819E-2</v>
      </c>
      <c r="D49" s="7">
        <v>4.1140000000000003E-2</v>
      </c>
      <c r="E49" s="7">
        <v>3.4729999999999997E-2</v>
      </c>
      <c r="F49" s="7">
        <v>4.7320000000000001E-2</v>
      </c>
      <c r="G49" s="7">
        <v>1.257E-2</v>
      </c>
      <c r="H49" s="7">
        <v>2.6429999999999999E-2</v>
      </c>
      <c r="I49" s="12"/>
      <c r="J49" s="3"/>
    </row>
    <row r="50" spans="1:10" x14ac:dyDescent="0.25">
      <c r="A50" s="3"/>
      <c r="B50" s="8">
        <v>40</v>
      </c>
      <c r="C50" s="9">
        <v>2.8469999999999999E-2</v>
      </c>
      <c r="D50" s="10">
        <v>4.1209999999999997E-2</v>
      </c>
      <c r="E50" s="10">
        <v>3.4849999999999999E-2</v>
      </c>
      <c r="F50" s="10">
        <v>4.7169999999999997E-2</v>
      </c>
      <c r="G50" s="10">
        <v>1.295E-2</v>
      </c>
      <c r="H50" s="10">
        <v>2.6339999999999999E-2</v>
      </c>
      <c r="I50" s="12"/>
      <c r="J50" s="3"/>
    </row>
    <row r="51" spans="1:10" x14ac:dyDescent="0.25">
      <c r="A51" s="3"/>
      <c r="B51" s="3">
        <v>41</v>
      </c>
      <c r="C51" s="6">
        <v>2.8740000000000002E-2</v>
      </c>
      <c r="D51" s="7">
        <v>4.1279999999999997E-2</v>
      </c>
      <c r="E51" s="7">
        <v>3.4979999999999997E-2</v>
      </c>
      <c r="F51" s="7">
        <v>4.7030000000000002E-2</v>
      </c>
      <c r="G51" s="7">
        <v>1.332E-2</v>
      </c>
      <c r="H51" s="7">
        <v>2.623E-2</v>
      </c>
      <c r="I51" s="12"/>
      <c r="J51" s="3"/>
    </row>
    <row r="52" spans="1:10" x14ac:dyDescent="0.25">
      <c r="A52" s="3"/>
      <c r="B52" s="3">
        <v>42</v>
      </c>
      <c r="C52" s="6">
        <v>2.9000000000000001E-2</v>
      </c>
      <c r="D52" s="7">
        <v>4.1340000000000002E-2</v>
      </c>
      <c r="E52" s="7">
        <v>3.5099999999999999E-2</v>
      </c>
      <c r="F52" s="7">
        <v>4.6890000000000001E-2</v>
      </c>
      <c r="G52" s="7">
        <v>1.367E-2</v>
      </c>
      <c r="H52" s="7">
        <v>2.6120000000000001E-2</v>
      </c>
      <c r="I52" s="12"/>
      <c r="J52" s="3"/>
    </row>
    <row r="53" spans="1:10" x14ac:dyDescent="0.25">
      <c r="A53" s="3"/>
      <c r="B53" s="3">
        <v>43</v>
      </c>
      <c r="C53" s="6">
        <v>2.9250000000000002E-2</v>
      </c>
      <c r="D53" s="7">
        <v>4.1390000000000003E-2</v>
      </c>
      <c r="E53" s="7">
        <v>3.5209999999999998E-2</v>
      </c>
      <c r="F53" s="7">
        <v>4.6760000000000003E-2</v>
      </c>
      <c r="G53" s="7">
        <v>1.4019999999999999E-2</v>
      </c>
      <c r="H53" s="7">
        <v>2.6020000000000001E-2</v>
      </c>
      <c r="I53" s="12"/>
      <c r="J53" s="3"/>
    </row>
    <row r="54" spans="1:10" x14ac:dyDescent="0.25">
      <c r="A54" s="3"/>
      <c r="B54" s="3">
        <v>44</v>
      </c>
      <c r="C54" s="6">
        <v>2.9489999999999999E-2</v>
      </c>
      <c r="D54" s="7">
        <v>4.1450000000000001E-2</v>
      </c>
      <c r="E54" s="7">
        <v>3.5319999999999997E-2</v>
      </c>
      <c r="F54" s="7">
        <v>4.6629999999999998E-2</v>
      </c>
      <c r="G54" s="7">
        <v>1.436E-2</v>
      </c>
      <c r="H54" s="7">
        <v>2.5930000000000002E-2</v>
      </c>
      <c r="I54" s="12"/>
      <c r="J54" s="3"/>
    </row>
    <row r="55" spans="1:10" x14ac:dyDescent="0.25">
      <c r="A55" s="3"/>
      <c r="B55" s="8">
        <v>45</v>
      </c>
      <c r="C55" s="9">
        <v>2.972E-2</v>
      </c>
      <c r="D55" s="10">
        <v>4.1500000000000002E-2</v>
      </c>
      <c r="E55" s="10">
        <v>3.542E-2</v>
      </c>
      <c r="F55" s="10">
        <v>4.65E-2</v>
      </c>
      <c r="G55" s="10">
        <v>1.468E-2</v>
      </c>
      <c r="H55" s="10">
        <v>2.5850000000000001E-2</v>
      </c>
      <c r="I55" s="12"/>
      <c r="J55" s="3"/>
    </row>
    <row r="56" spans="1:10" x14ac:dyDescent="0.25">
      <c r="A56" s="3"/>
      <c r="B56" s="3">
        <v>46</v>
      </c>
      <c r="C56" s="6">
        <v>2.9940000000000001E-2</v>
      </c>
      <c r="D56" s="7">
        <v>4.1549999999999997E-2</v>
      </c>
      <c r="E56" s="7">
        <v>3.5529999999999999E-2</v>
      </c>
      <c r="F56" s="7">
        <v>4.6379999999999998E-2</v>
      </c>
      <c r="G56" s="7">
        <v>1.4999999999999999E-2</v>
      </c>
      <c r="H56" s="7">
        <v>2.579E-2</v>
      </c>
      <c r="I56" s="12"/>
      <c r="J56" s="3"/>
    </row>
    <row r="57" spans="1:10" x14ac:dyDescent="0.25">
      <c r="A57" s="3"/>
      <c r="B57" s="3">
        <v>47</v>
      </c>
      <c r="C57" s="6">
        <v>3.0159999999999999E-2</v>
      </c>
      <c r="D57" s="7">
        <v>4.1599999999999998E-2</v>
      </c>
      <c r="E57" s="7">
        <v>3.5630000000000002E-2</v>
      </c>
      <c r="F57" s="7">
        <v>4.6269999999999999E-2</v>
      </c>
      <c r="G57" s="7">
        <v>1.5299999999999999E-2</v>
      </c>
      <c r="H57" s="7">
        <v>2.5749999999999999E-2</v>
      </c>
      <c r="I57" s="12"/>
      <c r="J57" s="3"/>
    </row>
    <row r="58" spans="1:10" x14ac:dyDescent="0.25">
      <c r="A58" s="3"/>
      <c r="B58" s="3">
        <v>48</v>
      </c>
      <c r="C58" s="6">
        <v>3.0360000000000002E-2</v>
      </c>
      <c r="D58" s="7">
        <v>4.1640000000000003E-2</v>
      </c>
      <c r="E58" s="7">
        <v>3.5720000000000002E-2</v>
      </c>
      <c r="F58" s="7">
        <v>4.616E-2</v>
      </c>
      <c r="G58" s="7">
        <v>1.5599999999999999E-2</v>
      </c>
      <c r="H58" s="7">
        <v>2.5739999999999999E-2</v>
      </c>
      <c r="I58" s="12"/>
      <c r="J58" s="3"/>
    </row>
    <row r="59" spans="1:10" x14ac:dyDescent="0.25">
      <c r="A59" s="3"/>
      <c r="B59" s="3">
        <v>49</v>
      </c>
      <c r="C59" s="6">
        <v>3.056E-2</v>
      </c>
      <c r="D59" s="7">
        <v>4.1680000000000002E-2</v>
      </c>
      <c r="E59" s="7">
        <v>3.5810000000000002E-2</v>
      </c>
      <c r="F59" s="7">
        <v>4.6050000000000001E-2</v>
      </c>
      <c r="G59" s="7">
        <v>1.5879999999999998E-2</v>
      </c>
      <c r="H59" s="7">
        <v>2.5749999999999999E-2</v>
      </c>
      <c r="I59" s="12"/>
      <c r="J59" s="3"/>
    </row>
    <row r="60" spans="1:10" x14ac:dyDescent="0.25">
      <c r="A60" s="3"/>
      <c r="B60" s="8">
        <v>50</v>
      </c>
      <c r="C60" s="9">
        <v>3.075E-2</v>
      </c>
      <c r="D60" s="10">
        <v>4.172E-2</v>
      </c>
      <c r="E60" s="10">
        <v>3.5900000000000001E-2</v>
      </c>
      <c r="F60" s="10">
        <v>4.5940000000000002E-2</v>
      </c>
      <c r="G60" s="10">
        <v>1.6160000000000001E-2</v>
      </c>
      <c r="H60" s="10">
        <v>2.579E-2</v>
      </c>
      <c r="I60" s="12"/>
      <c r="J60" s="3"/>
    </row>
    <row r="61" spans="1:10" x14ac:dyDescent="0.25">
      <c r="A61" s="3"/>
      <c r="B61" s="3">
        <v>51</v>
      </c>
      <c r="C61" s="6">
        <v>3.0939999999999999E-2</v>
      </c>
      <c r="D61" s="7">
        <v>4.1759999999999999E-2</v>
      </c>
      <c r="E61" s="7">
        <v>3.5979999999999998E-2</v>
      </c>
      <c r="F61" s="7">
        <v>4.5839999999999999E-2</v>
      </c>
      <c r="G61" s="7">
        <v>1.6420000000000001E-2</v>
      </c>
      <c r="H61" s="7">
        <v>2.5850000000000001E-2</v>
      </c>
      <c r="I61" s="12"/>
      <c r="J61" s="3"/>
    </row>
    <row r="62" spans="1:10" x14ac:dyDescent="0.25">
      <c r="A62" s="3"/>
      <c r="B62" s="3">
        <v>52</v>
      </c>
      <c r="C62" s="6">
        <v>3.1109999999999999E-2</v>
      </c>
      <c r="D62" s="7">
        <v>4.1799999999999997E-2</v>
      </c>
      <c r="E62" s="7">
        <v>3.6069999999999998E-2</v>
      </c>
      <c r="F62" s="7">
        <v>4.5740000000000003E-2</v>
      </c>
      <c r="G62" s="7">
        <v>1.668E-2</v>
      </c>
      <c r="H62" s="7">
        <v>2.5940000000000001E-2</v>
      </c>
      <c r="I62" s="12"/>
      <c r="J62" s="3"/>
    </row>
    <row r="63" spans="1:10" x14ac:dyDescent="0.25">
      <c r="A63" s="3"/>
      <c r="B63" s="3">
        <v>53</v>
      </c>
      <c r="C63" s="6">
        <v>3.1289999999999998E-2</v>
      </c>
      <c r="D63" s="7">
        <v>4.1829999999999999E-2</v>
      </c>
      <c r="E63" s="7">
        <v>3.6150000000000002E-2</v>
      </c>
      <c r="F63" s="7">
        <v>4.5650000000000003E-2</v>
      </c>
      <c r="G63" s="7">
        <v>1.6930000000000001E-2</v>
      </c>
      <c r="H63" s="7">
        <v>2.605E-2</v>
      </c>
      <c r="I63" s="12"/>
      <c r="J63" s="3"/>
    </row>
    <row r="64" spans="1:10" x14ac:dyDescent="0.25">
      <c r="A64" s="3"/>
      <c r="B64" s="3">
        <v>54</v>
      </c>
      <c r="C64" s="6">
        <v>3.1449999999999999E-2</v>
      </c>
      <c r="D64" s="7">
        <v>4.1869999999999997E-2</v>
      </c>
      <c r="E64" s="7">
        <v>3.6220000000000002E-2</v>
      </c>
      <c r="F64" s="7">
        <v>4.5560000000000003E-2</v>
      </c>
      <c r="G64" s="7">
        <v>1.7170000000000001E-2</v>
      </c>
      <c r="H64" s="7">
        <v>2.6169999999999999E-2</v>
      </c>
      <c r="I64" s="12"/>
      <c r="J64" s="3"/>
    </row>
    <row r="65" spans="1:10" x14ac:dyDescent="0.25">
      <c r="A65" s="3"/>
      <c r="B65" s="8">
        <v>55</v>
      </c>
      <c r="C65" s="9">
        <v>3.1609999999999999E-2</v>
      </c>
      <c r="D65" s="10">
        <v>4.19E-2</v>
      </c>
      <c r="E65" s="10">
        <v>3.6299999999999999E-2</v>
      </c>
      <c r="F65" s="10">
        <v>4.5469999999999997E-2</v>
      </c>
      <c r="G65" s="10">
        <v>1.7409999999999998E-2</v>
      </c>
      <c r="H65" s="10">
        <v>2.631E-2</v>
      </c>
      <c r="I65" s="12"/>
      <c r="J65" s="3"/>
    </row>
    <row r="66" spans="1:10" x14ac:dyDescent="0.25">
      <c r="A66" s="3"/>
      <c r="B66" s="3">
        <v>56</v>
      </c>
      <c r="C66" s="6">
        <v>3.177E-2</v>
      </c>
      <c r="D66" s="7">
        <v>4.1930000000000002E-2</v>
      </c>
      <c r="E66" s="7">
        <v>3.637E-2</v>
      </c>
      <c r="F66" s="7">
        <v>4.5379999999999997E-2</v>
      </c>
      <c r="G66" s="7">
        <v>1.763E-2</v>
      </c>
      <c r="H66" s="7">
        <v>2.6450000000000001E-2</v>
      </c>
      <c r="I66" s="12"/>
      <c r="J66" s="3"/>
    </row>
    <row r="67" spans="1:10" x14ac:dyDescent="0.25">
      <c r="A67" s="3"/>
      <c r="B67" s="3">
        <v>57</v>
      </c>
      <c r="C67" s="6">
        <v>3.1919999999999997E-2</v>
      </c>
      <c r="D67" s="7">
        <v>4.1959999999999997E-2</v>
      </c>
      <c r="E67" s="7">
        <v>3.644E-2</v>
      </c>
      <c r="F67" s="7">
        <v>4.53E-2</v>
      </c>
      <c r="G67" s="7">
        <v>1.7850000000000001E-2</v>
      </c>
      <c r="H67" s="7">
        <v>2.6599999999999999E-2</v>
      </c>
      <c r="I67" s="12"/>
      <c r="J67" s="3"/>
    </row>
    <row r="68" spans="1:10" x14ac:dyDescent="0.25">
      <c r="A68" s="3"/>
      <c r="B68" s="3">
        <v>58</v>
      </c>
      <c r="C68" s="6">
        <v>3.2059999999999998E-2</v>
      </c>
      <c r="D68" s="7">
        <v>4.199E-2</v>
      </c>
      <c r="E68" s="7">
        <v>3.6510000000000001E-2</v>
      </c>
      <c r="F68" s="7">
        <v>4.5220000000000003E-2</v>
      </c>
      <c r="G68" s="7">
        <v>1.806E-2</v>
      </c>
      <c r="H68" s="7">
        <v>2.6759999999999999E-2</v>
      </c>
      <c r="I68" s="12"/>
      <c r="J68" s="3"/>
    </row>
    <row r="69" spans="1:10" x14ac:dyDescent="0.25">
      <c r="A69" s="3"/>
      <c r="B69" s="3">
        <v>59</v>
      </c>
      <c r="C69" s="6">
        <v>3.2199999999999999E-2</v>
      </c>
      <c r="D69" s="7">
        <v>4.2020000000000002E-2</v>
      </c>
      <c r="E69" s="7">
        <v>3.6569999999999998E-2</v>
      </c>
      <c r="F69" s="7">
        <v>4.514E-2</v>
      </c>
      <c r="G69" s="7">
        <v>1.8270000000000002E-2</v>
      </c>
      <c r="H69" s="7">
        <v>2.6919999999999999E-2</v>
      </c>
      <c r="I69" s="12"/>
      <c r="J69" s="3"/>
    </row>
    <row r="70" spans="1:10" x14ac:dyDescent="0.25">
      <c r="A70" s="3"/>
      <c r="B70" s="8">
        <v>60</v>
      </c>
      <c r="C70" s="9">
        <v>3.2340000000000001E-2</v>
      </c>
      <c r="D70" s="10">
        <v>4.2040000000000001E-2</v>
      </c>
      <c r="E70" s="10">
        <v>3.6639999999999999E-2</v>
      </c>
      <c r="F70" s="10">
        <v>4.5069999999999999E-2</v>
      </c>
      <c r="G70" s="10">
        <v>1.847E-2</v>
      </c>
      <c r="H70" s="10">
        <v>2.708E-2</v>
      </c>
      <c r="I70" s="12"/>
      <c r="J70" s="3"/>
    </row>
    <row r="71" spans="1:10" x14ac:dyDescent="0.25">
      <c r="A71" s="3"/>
      <c r="B71" s="3">
        <v>61</v>
      </c>
      <c r="C71" s="6">
        <v>3.2469999999999999E-2</v>
      </c>
      <c r="D71" s="7">
        <v>4.2070000000000003E-2</v>
      </c>
      <c r="E71" s="7">
        <v>3.6700000000000003E-2</v>
      </c>
      <c r="F71" s="7">
        <v>4.4990000000000002E-2</v>
      </c>
      <c r="G71" s="7">
        <v>1.866E-2</v>
      </c>
      <c r="H71" s="7">
        <v>2.724E-2</v>
      </c>
      <c r="I71" s="12"/>
      <c r="J71" s="3"/>
    </row>
    <row r="72" spans="1:10" x14ac:dyDescent="0.25">
      <c r="A72" s="3"/>
      <c r="B72" s="3">
        <v>62</v>
      </c>
      <c r="C72" s="6">
        <v>3.2599999999999997E-2</v>
      </c>
      <c r="D72" s="7">
        <v>4.2090000000000002E-2</v>
      </c>
      <c r="E72" s="7">
        <v>3.6760000000000001E-2</v>
      </c>
      <c r="F72" s="7">
        <v>4.4920000000000002E-2</v>
      </c>
      <c r="G72" s="7">
        <v>1.8849999999999999E-2</v>
      </c>
      <c r="H72" s="7">
        <v>2.741E-2</v>
      </c>
      <c r="I72" s="12"/>
      <c r="J72" s="3"/>
    </row>
    <row r="73" spans="1:10" x14ac:dyDescent="0.25">
      <c r="A73" s="3"/>
      <c r="B73" s="3">
        <v>63</v>
      </c>
      <c r="C73" s="6">
        <v>3.2719999999999999E-2</v>
      </c>
      <c r="D73" s="7">
        <v>4.2119999999999998E-2</v>
      </c>
      <c r="E73" s="7">
        <v>3.6819999999999999E-2</v>
      </c>
      <c r="F73" s="7">
        <v>4.4850000000000001E-2</v>
      </c>
      <c r="G73" s="7">
        <v>1.9029999999999998E-2</v>
      </c>
      <c r="H73" s="7">
        <v>2.758E-2</v>
      </c>
      <c r="I73" s="12"/>
      <c r="J73" s="3"/>
    </row>
    <row r="74" spans="1:10" x14ac:dyDescent="0.25">
      <c r="A74" s="3"/>
      <c r="B74" s="3">
        <v>64</v>
      </c>
      <c r="C74" s="6">
        <v>3.2840000000000001E-2</v>
      </c>
      <c r="D74" s="7">
        <v>4.2139999999999997E-2</v>
      </c>
      <c r="E74" s="7">
        <v>3.687E-2</v>
      </c>
      <c r="F74" s="7">
        <v>4.478E-2</v>
      </c>
      <c r="G74" s="7">
        <v>1.9210000000000001E-2</v>
      </c>
      <c r="H74" s="7">
        <v>2.7740000000000001E-2</v>
      </c>
      <c r="I74" s="12"/>
      <c r="J74" s="3"/>
    </row>
    <row r="75" spans="1:10" x14ac:dyDescent="0.25">
      <c r="A75" s="3"/>
      <c r="B75" s="8">
        <v>65</v>
      </c>
      <c r="C75" s="9">
        <v>3.2960000000000003E-2</v>
      </c>
      <c r="D75" s="10">
        <v>4.2160000000000003E-2</v>
      </c>
      <c r="E75" s="10">
        <v>3.6929999999999998E-2</v>
      </c>
      <c r="F75" s="10">
        <v>4.4720000000000003E-2</v>
      </c>
      <c r="G75" s="10">
        <v>1.9380000000000001E-2</v>
      </c>
      <c r="H75" s="10">
        <v>2.7900000000000001E-2</v>
      </c>
      <c r="I75" s="12"/>
      <c r="J75" s="3"/>
    </row>
    <row r="76" spans="1:10" x14ac:dyDescent="0.25">
      <c r="A76" s="3"/>
      <c r="B76" s="3">
        <v>66</v>
      </c>
      <c r="C76" s="6">
        <v>3.3070000000000002E-2</v>
      </c>
      <c r="D76" s="7">
        <v>4.2180000000000002E-2</v>
      </c>
      <c r="E76" s="7">
        <v>3.6979999999999999E-2</v>
      </c>
      <c r="F76" s="7">
        <v>4.4659999999999998E-2</v>
      </c>
      <c r="G76" s="7">
        <v>1.9539999999999998E-2</v>
      </c>
      <c r="H76" s="7">
        <v>2.8070000000000001E-2</v>
      </c>
      <c r="I76" s="12"/>
      <c r="J76" s="3"/>
    </row>
    <row r="77" spans="1:10" x14ac:dyDescent="0.25">
      <c r="A77" s="3"/>
      <c r="B77" s="3">
        <v>67</v>
      </c>
      <c r="C77" s="6">
        <v>3.3180000000000001E-2</v>
      </c>
      <c r="D77" s="7">
        <v>4.2200000000000001E-2</v>
      </c>
      <c r="E77" s="7">
        <v>3.703E-2</v>
      </c>
      <c r="F77" s="7">
        <v>4.4600000000000001E-2</v>
      </c>
      <c r="G77" s="7">
        <v>1.9709999999999998E-2</v>
      </c>
      <c r="H77" s="7">
        <v>2.8230000000000002E-2</v>
      </c>
      <c r="I77" s="12"/>
      <c r="J77" s="3"/>
    </row>
    <row r="78" spans="1:10" x14ac:dyDescent="0.25">
      <c r="A78" s="3"/>
      <c r="B78" s="3">
        <v>68</v>
      </c>
      <c r="C78" s="6">
        <v>3.329E-2</v>
      </c>
      <c r="D78" s="7">
        <v>4.2220000000000001E-2</v>
      </c>
      <c r="E78" s="7">
        <v>3.7080000000000002E-2</v>
      </c>
      <c r="F78" s="7">
        <v>4.4540000000000003E-2</v>
      </c>
      <c r="G78" s="7">
        <v>1.9859999999999999E-2</v>
      </c>
      <c r="H78" s="7">
        <v>2.8379999999999999E-2</v>
      </c>
      <c r="I78" s="12"/>
      <c r="J78" s="3"/>
    </row>
    <row r="79" spans="1:10" x14ac:dyDescent="0.25">
      <c r="A79" s="3"/>
      <c r="B79" s="3">
        <v>69</v>
      </c>
      <c r="C79" s="6">
        <v>3.3390000000000003E-2</v>
      </c>
      <c r="D79" s="7">
        <v>4.224E-2</v>
      </c>
      <c r="E79" s="7">
        <v>3.7130000000000003E-2</v>
      </c>
      <c r="F79" s="7">
        <v>4.4479999999999999E-2</v>
      </c>
      <c r="G79" s="7">
        <v>2.002E-2</v>
      </c>
      <c r="H79" s="7">
        <v>2.8539999999999999E-2</v>
      </c>
      <c r="I79" s="12"/>
      <c r="J79" s="3"/>
    </row>
    <row r="80" spans="1:10" x14ac:dyDescent="0.25">
      <c r="A80" s="3"/>
      <c r="B80" s="8">
        <v>70</v>
      </c>
      <c r="C80" s="9">
        <v>3.3489999999999999E-2</v>
      </c>
      <c r="D80" s="10">
        <v>4.2259999999999999E-2</v>
      </c>
      <c r="E80" s="10">
        <v>3.7179999999999998E-2</v>
      </c>
      <c r="F80" s="10">
        <v>4.4420000000000001E-2</v>
      </c>
      <c r="G80" s="10">
        <v>2.0160000000000001E-2</v>
      </c>
      <c r="H80" s="10">
        <v>2.869E-2</v>
      </c>
      <c r="I80" s="12"/>
      <c r="J80" s="3"/>
    </row>
    <row r="81" spans="1:10" x14ac:dyDescent="0.25">
      <c r="A81" s="3"/>
      <c r="B81" s="3">
        <v>71</v>
      </c>
      <c r="C81" s="6">
        <v>3.3590000000000002E-2</v>
      </c>
      <c r="D81" s="7">
        <v>4.2279999999999998E-2</v>
      </c>
      <c r="E81" s="7">
        <v>3.7220000000000003E-2</v>
      </c>
      <c r="F81" s="7">
        <v>4.437E-2</v>
      </c>
      <c r="G81" s="7">
        <v>2.0310000000000002E-2</v>
      </c>
      <c r="H81" s="7">
        <v>2.8850000000000001E-2</v>
      </c>
      <c r="I81" s="12"/>
      <c r="J81" s="3"/>
    </row>
    <row r="82" spans="1:10" x14ac:dyDescent="0.25">
      <c r="A82" s="3"/>
      <c r="B82" s="3">
        <v>72</v>
      </c>
      <c r="C82" s="6">
        <v>3.3680000000000002E-2</v>
      </c>
      <c r="D82" s="7">
        <v>4.2299999999999997E-2</v>
      </c>
      <c r="E82" s="7">
        <v>3.7269999999999998E-2</v>
      </c>
      <c r="F82" s="7">
        <v>4.4310000000000002E-2</v>
      </c>
      <c r="G82" s="7">
        <v>2.0449999999999999E-2</v>
      </c>
      <c r="H82" s="7">
        <v>2.8989999999999998E-2</v>
      </c>
      <c r="I82" s="12"/>
      <c r="J82" s="3"/>
    </row>
    <row r="83" spans="1:10" x14ac:dyDescent="0.25">
      <c r="A83" s="3"/>
      <c r="B83" s="3">
        <v>73</v>
      </c>
      <c r="C83" s="6">
        <v>3.3779999999999998E-2</v>
      </c>
      <c r="D83" s="7">
        <v>4.231E-2</v>
      </c>
      <c r="E83" s="7">
        <v>3.7310000000000003E-2</v>
      </c>
      <c r="F83" s="7">
        <v>4.4260000000000001E-2</v>
      </c>
      <c r="G83" s="7">
        <v>2.0580000000000001E-2</v>
      </c>
      <c r="H83" s="7">
        <v>2.9139999999999999E-2</v>
      </c>
      <c r="I83" s="12"/>
      <c r="J83" s="3"/>
    </row>
    <row r="84" spans="1:10" x14ac:dyDescent="0.25">
      <c r="A84" s="3"/>
      <c r="B84" s="3">
        <v>74</v>
      </c>
      <c r="C84" s="6">
        <v>3.3869999999999997E-2</v>
      </c>
      <c r="D84" s="7">
        <v>4.233E-2</v>
      </c>
      <c r="E84" s="7">
        <v>3.7359999999999997E-2</v>
      </c>
      <c r="F84" s="7">
        <v>4.4209999999999999E-2</v>
      </c>
      <c r="G84" s="7">
        <v>2.0719999999999999E-2</v>
      </c>
      <c r="H84" s="7">
        <v>2.928E-2</v>
      </c>
      <c r="I84" s="12"/>
      <c r="J84" s="3"/>
    </row>
    <row r="85" spans="1:10" x14ac:dyDescent="0.25">
      <c r="A85" s="3"/>
      <c r="B85" s="8">
        <v>75</v>
      </c>
      <c r="C85" s="9">
        <v>3.3959999999999997E-2</v>
      </c>
      <c r="D85" s="10">
        <v>4.2349999999999999E-2</v>
      </c>
      <c r="E85" s="10">
        <v>3.7400000000000003E-2</v>
      </c>
      <c r="F85" s="10">
        <v>4.4159999999999998E-2</v>
      </c>
      <c r="G85" s="10">
        <v>2.085E-2</v>
      </c>
      <c r="H85" s="10">
        <v>2.9420000000000002E-2</v>
      </c>
      <c r="I85" s="12"/>
      <c r="J85" s="3"/>
    </row>
    <row r="86" spans="1:10" x14ac:dyDescent="0.25">
      <c r="A86" s="3"/>
      <c r="B86" s="3">
        <v>76</v>
      </c>
      <c r="C86" s="6">
        <v>3.4040000000000001E-2</v>
      </c>
      <c r="D86" s="7">
        <v>4.2360000000000002E-2</v>
      </c>
      <c r="E86" s="7">
        <v>3.7440000000000001E-2</v>
      </c>
      <c r="F86" s="7">
        <v>4.4110000000000003E-2</v>
      </c>
      <c r="G86" s="7">
        <v>2.0969999999999999E-2</v>
      </c>
      <c r="H86" s="7">
        <v>2.9559999999999999E-2</v>
      </c>
      <c r="I86" s="12"/>
      <c r="J86" s="3"/>
    </row>
    <row r="87" spans="1:10" x14ac:dyDescent="0.25">
      <c r="A87" s="3"/>
      <c r="B87" s="3">
        <v>77</v>
      </c>
      <c r="C87" s="6">
        <v>3.4119999999999998E-2</v>
      </c>
      <c r="D87" s="7">
        <v>4.2380000000000001E-2</v>
      </c>
      <c r="E87" s="7">
        <v>3.7479999999999999E-2</v>
      </c>
      <c r="F87" s="7">
        <v>4.4069999999999998E-2</v>
      </c>
      <c r="G87" s="7">
        <v>2.1100000000000001E-2</v>
      </c>
      <c r="H87" s="7">
        <v>2.9700000000000001E-2</v>
      </c>
      <c r="I87" s="12"/>
      <c r="J87" s="3"/>
    </row>
    <row r="88" spans="1:10" x14ac:dyDescent="0.25">
      <c r="A88" s="3"/>
      <c r="B88" s="3">
        <v>78</v>
      </c>
      <c r="C88" s="6">
        <v>3.4209999999999997E-2</v>
      </c>
      <c r="D88" s="7">
        <v>4.2389999999999997E-2</v>
      </c>
      <c r="E88" s="7">
        <v>3.7519999999999998E-2</v>
      </c>
      <c r="F88" s="7">
        <v>4.4019999999999997E-2</v>
      </c>
      <c r="G88" s="7">
        <v>2.1219999999999999E-2</v>
      </c>
      <c r="H88" s="7">
        <v>2.9829999999999999E-2</v>
      </c>
      <c r="I88" s="12"/>
      <c r="J88" s="3"/>
    </row>
    <row r="89" spans="1:10" x14ac:dyDescent="0.25">
      <c r="A89" s="3"/>
      <c r="B89" s="3">
        <v>79</v>
      </c>
      <c r="C89" s="6">
        <v>3.4290000000000001E-2</v>
      </c>
      <c r="D89" s="7">
        <v>4.2410000000000003E-2</v>
      </c>
      <c r="E89" s="7">
        <v>3.755E-2</v>
      </c>
      <c r="F89" s="7">
        <v>4.3979999999999998E-2</v>
      </c>
      <c r="G89" s="7">
        <v>2.1329999999999998E-2</v>
      </c>
      <c r="H89" s="7">
        <v>2.9960000000000001E-2</v>
      </c>
      <c r="I89" s="12"/>
      <c r="J89" s="3"/>
    </row>
    <row r="90" spans="1:10" x14ac:dyDescent="0.25">
      <c r="A90" s="3"/>
      <c r="B90" s="8">
        <v>80</v>
      </c>
      <c r="C90" s="9">
        <v>3.4360000000000002E-2</v>
      </c>
      <c r="D90" s="10">
        <v>4.2419999999999999E-2</v>
      </c>
      <c r="E90" s="10">
        <v>3.7589999999999998E-2</v>
      </c>
      <c r="F90" s="10">
        <v>4.3929999999999997E-2</v>
      </c>
      <c r="G90" s="10">
        <v>2.145E-2</v>
      </c>
      <c r="H90" s="10">
        <v>3.0079999999999999E-2</v>
      </c>
      <c r="I90" s="12"/>
      <c r="J90" s="3"/>
    </row>
    <row r="91" spans="1:10" x14ac:dyDescent="0.25">
      <c r="A91" s="3"/>
      <c r="B91" s="3">
        <v>81</v>
      </c>
      <c r="C91" s="6">
        <v>3.4439999999999998E-2</v>
      </c>
      <c r="D91" s="7">
        <v>4.2430000000000002E-2</v>
      </c>
      <c r="E91" s="7">
        <v>3.7620000000000001E-2</v>
      </c>
      <c r="F91" s="7">
        <v>4.3889999999999998E-2</v>
      </c>
      <c r="G91" s="7">
        <v>2.1559999999999999E-2</v>
      </c>
      <c r="H91" s="7">
        <v>3.0210000000000001E-2</v>
      </c>
      <c r="I91" s="12"/>
      <c r="J91" s="3"/>
    </row>
    <row r="92" spans="1:10" x14ac:dyDescent="0.25">
      <c r="A92" s="3"/>
      <c r="B92" s="3">
        <v>82</v>
      </c>
      <c r="C92" s="6">
        <v>3.4509999999999999E-2</v>
      </c>
      <c r="D92" s="7">
        <v>4.2450000000000002E-2</v>
      </c>
      <c r="E92" s="7">
        <v>3.7659999999999999E-2</v>
      </c>
      <c r="F92" s="7">
        <v>4.385E-2</v>
      </c>
      <c r="G92" s="7">
        <v>2.1669999999999998E-2</v>
      </c>
      <c r="H92" s="7">
        <v>3.0329999999999999E-2</v>
      </c>
      <c r="I92" s="12"/>
      <c r="J92" s="3"/>
    </row>
    <row r="93" spans="1:10" x14ac:dyDescent="0.25">
      <c r="A93" s="3"/>
      <c r="B93" s="3">
        <v>83</v>
      </c>
      <c r="C93" s="6">
        <v>3.458E-2</v>
      </c>
      <c r="D93" s="7">
        <v>4.2459999999999998E-2</v>
      </c>
      <c r="E93" s="7">
        <v>3.7690000000000001E-2</v>
      </c>
      <c r="F93" s="7">
        <v>4.3810000000000002E-2</v>
      </c>
      <c r="G93" s="7">
        <v>2.1770000000000001E-2</v>
      </c>
      <c r="H93" s="7">
        <v>3.0450000000000001E-2</v>
      </c>
      <c r="I93" s="12"/>
      <c r="J93" s="3"/>
    </row>
    <row r="94" spans="1:10" x14ac:dyDescent="0.25">
      <c r="A94" s="3"/>
      <c r="B94" s="3">
        <v>84</v>
      </c>
      <c r="C94" s="6">
        <v>3.465E-2</v>
      </c>
      <c r="D94" s="7">
        <v>4.2470000000000001E-2</v>
      </c>
      <c r="E94" s="7">
        <v>3.773E-2</v>
      </c>
      <c r="F94" s="7">
        <v>4.3770000000000003E-2</v>
      </c>
      <c r="G94" s="7">
        <v>2.1870000000000001E-2</v>
      </c>
      <c r="H94" s="7">
        <v>3.056E-2</v>
      </c>
      <c r="I94" s="12"/>
      <c r="J94" s="3"/>
    </row>
    <row r="95" spans="1:10" x14ac:dyDescent="0.25">
      <c r="A95" s="3"/>
      <c r="B95" s="8">
        <v>85</v>
      </c>
      <c r="C95" s="9">
        <v>3.4720000000000001E-2</v>
      </c>
      <c r="D95" s="10">
        <v>4.249E-2</v>
      </c>
      <c r="E95" s="10">
        <v>3.7760000000000002E-2</v>
      </c>
      <c r="F95" s="10">
        <v>4.3729999999999998E-2</v>
      </c>
      <c r="G95" s="10">
        <v>2.198E-2</v>
      </c>
      <c r="H95" s="10">
        <v>3.0679999999999999E-2</v>
      </c>
      <c r="I95" s="12"/>
      <c r="J95" s="3"/>
    </row>
    <row r="96" spans="1:10" x14ac:dyDescent="0.25">
      <c r="A96" s="3"/>
      <c r="B96" s="3">
        <v>86</v>
      </c>
      <c r="C96" s="6">
        <v>3.4790000000000001E-2</v>
      </c>
      <c r="D96" s="7">
        <v>4.2500000000000003E-2</v>
      </c>
      <c r="E96" s="7">
        <v>3.7789999999999997E-2</v>
      </c>
      <c r="F96" s="7">
        <v>4.369E-2</v>
      </c>
      <c r="G96" s="7">
        <v>2.2069999999999999E-2</v>
      </c>
      <c r="H96" s="7">
        <v>3.0790000000000001E-2</v>
      </c>
      <c r="I96" s="12"/>
      <c r="J96" s="3"/>
    </row>
    <row r="97" spans="1:10" x14ac:dyDescent="0.25">
      <c r="A97" s="3"/>
      <c r="B97" s="3">
        <v>87</v>
      </c>
      <c r="C97" s="6">
        <v>3.4849999999999999E-2</v>
      </c>
      <c r="D97" s="7">
        <v>4.2509999999999999E-2</v>
      </c>
      <c r="E97" s="7">
        <v>3.7819999999999999E-2</v>
      </c>
      <c r="F97" s="7">
        <v>4.3659999999999997E-2</v>
      </c>
      <c r="G97" s="7">
        <v>2.2169999999999999E-2</v>
      </c>
      <c r="H97" s="7">
        <v>3.09E-2</v>
      </c>
      <c r="I97" s="12"/>
      <c r="J97" s="3"/>
    </row>
    <row r="98" spans="1:10" x14ac:dyDescent="0.25">
      <c r="A98" s="3"/>
      <c r="B98" s="3">
        <v>88</v>
      </c>
      <c r="C98" s="6">
        <v>3.492E-2</v>
      </c>
      <c r="D98" s="7">
        <v>4.2520000000000002E-2</v>
      </c>
      <c r="E98" s="7">
        <v>3.7850000000000002E-2</v>
      </c>
      <c r="F98" s="7">
        <v>4.3619999999999999E-2</v>
      </c>
      <c r="G98" s="7">
        <v>2.2259999999999999E-2</v>
      </c>
      <c r="H98" s="7">
        <v>3.1009999999999999E-2</v>
      </c>
      <c r="I98" s="12"/>
      <c r="J98" s="3"/>
    </row>
    <row r="99" spans="1:10" x14ac:dyDescent="0.25">
      <c r="A99" s="3"/>
      <c r="B99" s="3">
        <v>89</v>
      </c>
      <c r="C99" s="6">
        <v>3.4979999999999997E-2</v>
      </c>
      <c r="D99" s="7">
        <v>4.2529999999999998E-2</v>
      </c>
      <c r="E99" s="7">
        <v>3.7879999999999997E-2</v>
      </c>
      <c r="F99" s="7">
        <v>4.3589999999999997E-2</v>
      </c>
      <c r="G99" s="7">
        <v>2.2360000000000001E-2</v>
      </c>
      <c r="H99" s="7">
        <v>3.1109999999999999E-2</v>
      </c>
      <c r="I99" s="12"/>
      <c r="J99" s="3"/>
    </row>
    <row r="100" spans="1:10" x14ac:dyDescent="0.25">
      <c r="A100" s="3"/>
      <c r="B100" s="8">
        <v>90</v>
      </c>
      <c r="C100" s="9">
        <v>3.5040000000000002E-2</v>
      </c>
      <c r="D100" s="10">
        <v>4.2540000000000001E-2</v>
      </c>
      <c r="E100" s="10">
        <v>3.7909999999999999E-2</v>
      </c>
      <c r="F100" s="10">
        <v>4.3549999999999998E-2</v>
      </c>
      <c r="G100" s="10">
        <v>2.2450000000000001E-2</v>
      </c>
      <c r="H100" s="10">
        <v>3.1210000000000002E-2</v>
      </c>
      <c r="I100" s="12"/>
      <c r="J100" s="3"/>
    </row>
    <row r="101" spans="1:10" x14ac:dyDescent="0.25">
      <c r="A101" s="3"/>
      <c r="B101" s="3">
        <v>91</v>
      </c>
      <c r="C101" s="6">
        <v>3.5099999999999999E-2</v>
      </c>
      <c r="D101" s="7">
        <v>4.2549999999999998E-2</v>
      </c>
      <c r="E101" s="7">
        <v>3.7940000000000002E-2</v>
      </c>
      <c r="F101" s="7">
        <v>4.3520000000000003E-2</v>
      </c>
      <c r="G101" s="7">
        <v>2.2540000000000001E-2</v>
      </c>
      <c r="H101" s="7">
        <v>3.1309999999999998E-2</v>
      </c>
      <c r="I101" s="12"/>
      <c r="J101" s="3"/>
    </row>
    <row r="102" spans="1:10" x14ac:dyDescent="0.25">
      <c r="A102" s="3"/>
      <c r="B102" s="3">
        <v>92</v>
      </c>
      <c r="C102" s="6">
        <v>3.5159999999999997E-2</v>
      </c>
      <c r="D102" s="7">
        <v>4.2560000000000001E-2</v>
      </c>
      <c r="E102" s="7">
        <v>3.7969999999999997E-2</v>
      </c>
      <c r="F102" s="7">
        <v>4.3490000000000001E-2</v>
      </c>
      <c r="G102" s="7">
        <v>2.2620000000000001E-2</v>
      </c>
      <c r="H102" s="7">
        <v>3.141E-2</v>
      </c>
      <c r="I102" s="12"/>
      <c r="J102" s="3"/>
    </row>
    <row r="103" spans="1:10" x14ac:dyDescent="0.25">
      <c r="A103" s="3"/>
      <c r="B103" s="3">
        <v>93</v>
      </c>
      <c r="C103" s="6">
        <v>3.5220000000000001E-2</v>
      </c>
      <c r="D103" s="7">
        <v>4.2569999999999997E-2</v>
      </c>
      <c r="E103" s="7">
        <v>3.7990000000000003E-2</v>
      </c>
      <c r="F103" s="7">
        <v>4.3450000000000003E-2</v>
      </c>
      <c r="G103" s="7">
        <v>2.2710000000000001E-2</v>
      </c>
      <c r="H103" s="7">
        <v>3.1510000000000003E-2</v>
      </c>
      <c r="I103" s="12"/>
      <c r="J103" s="3"/>
    </row>
    <row r="104" spans="1:10" x14ac:dyDescent="0.25">
      <c r="A104" s="3"/>
      <c r="B104" s="3">
        <v>94</v>
      </c>
      <c r="C104" s="6">
        <v>3.5270000000000003E-2</v>
      </c>
      <c r="D104" s="7">
        <v>4.258E-2</v>
      </c>
      <c r="E104" s="7">
        <v>3.8019999999999998E-2</v>
      </c>
      <c r="F104" s="7">
        <v>4.342E-2</v>
      </c>
      <c r="G104" s="7">
        <v>2.2790000000000001E-2</v>
      </c>
      <c r="H104" s="7">
        <v>3.1600000000000003E-2</v>
      </c>
      <c r="I104" s="12"/>
      <c r="J104" s="3"/>
    </row>
    <row r="105" spans="1:10" x14ac:dyDescent="0.25">
      <c r="A105" s="3"/>
      <c r="B105" s="8">
        <v>95</v>
      </c>
      <c r="C105" s="9">
        <v>3.533E-2</v>
      </c>
      <c r="D105" s="10">
        <v>4.2590000000000003E-2</v>
      </c>
      <c r="E105" s="10">
        <v>3.805E-2</v>
      </c>
      <c r="F105" s="10">
        <v>4.3389999999999998E-2</v>
      </c>
      <c r="G105" s="10">
        <v>2.2870000000000001E-2</v>
      </c>
      <c r="H105" s="10">
        <v>3.1699999999999999E-2</v>
      </c>
      <c r="I105" s="12"/>
      <c r="J105" s="3"/>
    </row>
    <row r="106" spans="1:10" x14ac:dyDescent="0.25">
      <c r="A106" s="3"/>
      <c r="B106" s="3">
        <v>96</v>
      </c>
      <c r="C106" s="6">
        <v>3.5380000000000002E-2</v>
      </c>
      <c r="D106" s="7">
        <v>4.2599999999999999E-2</v>
      </c>
      <c r="E106" s="7">
        <v>3.807E-2</v>
      </c>
      <c r="F106" s="7">
        <v>4.3360000000000003E-2</v>
      </c>
      <c r="G106" s="7">
        <v>2.2950000000000002E-2</v>
      </c>
      <c r="H106" s="7">
        <v>3.1789999999999999E-2</v>
      </c>
      <c r="I106" s="12"/>
      <c r="J106" s="3"/>
    </row>
    <row r="107" spans="1:10" x14ac:dyDescent="0.25">
      <c r="A107" s="3"/>
      <c r="B107" s="3">
        <v>97</v>
      </c>
      <c r="C107" s="6">
        <v>3.5430000000000003E-2</v>
      </c>
      <c r="D107" s="7">
        <v>4.2610000000000002E-2</v>
      </c>
      <c r="E107" s="7">
        <v>3.8100000000000002E-2</v>
      </c>
      <c r="F107" s="7">
        <v>4.333E-2</v>
      </c>
      <c r="G107" s="7">
        <v>2.3029999999999998E-2</v>
      </c>
      <c r="H107" s="7">
        <v>3.1879999999999999E-2</v>
      </c>
      <c r="I107" s="12"/>
      <c r="J107" s="3"/>
    </row>
    <row r="108" spans="1:10" x14ac:dyDescent="0.25">
      <c r="A108" s="3"/>
      <c r="B108" s="3">
        <v>98</v>
      </c>
      <c r="C108" s="6">
        <v>3.5490000000000001E-2</v>
      </c>
      <c r="D108" s="7">
        <v>4.2619999999999998E-2</v>
      </c>
      <c r="E108" s="7">
        <v>3.8120000000000001E-2</v>
      </c>
      <c r="F108" s="7">
        <v>4.3299999999999998E-2</v>
      </c>
      <c r="G108" s="7">
        <v>2.3099999999999999E-2</v>
      </c>
      <c r="H108" s="7">
        <v>3.1960000000000002E-2</v>
      </c>
      <c r="I108" s="12"/>
      <c r="J108" s="3"/>
    </row>
    <row r="109" spans="1:10" x14ac:dyDescent="0.25">
      <c r="A109" s="3"/>
      <c r="B109" s="3">
        <v>99</v>
      </c>
      <c r="C109" s="6">
        <v>3.5540000000000002E-2</v>
      </c>
      <c r="D109" s="7">
        <v>4.2630000000000001E-2</v>
      </c>
      <c r="E109" s="7">
        <v>3.8150000000000003E-2</v>
      </c>
      <c r="F109" s="7">
        <v>4.3270000000000003E-2</v>
      </c>
      <c r="G109" s="7">
        <v>2.3179999999999999E-2</v>
      </c>
      <c r="H109" s="7">
        <v>3.2050000000000002E-2</v>
      </c>
      <c r="I109" s="12"/>
      <c r="J109" s="3"/>
    </row>
    <row r="110" spans="1:10" x14ac:dyDescent="0.25">
      <c r="A110" s="3"/>
      <c r="B110" s="8">
        <v>100</v>
      </c>
      <c r="C110" s="9">
        <v>3.5589999999999997E-2</v>
      </c>
      <c r="D110" s="10">
        <v>4.2639999999999997E-2</v>
      </c>
      <c r="E110" s="10">
        <v>3.8170000000000003E-2</v>
      </c>
      <c r="F110" s="10">
        <v>4.3249999999999997E-2</v>
      </c>
      <c r="G110" s="10">
        <v>2.325E-2</v>
      </c>
      <c r="H110" s="10">
        <v>3.2129999999999999E-2</v>
      </c>
      <c r="I110" s="12"/>
      <c r="J110" s="3"/>
    </row>
    <row r="111" spans="1:10" x14ac:dyDescent="0.25">
      <c r="A111" s="3"/>
      <c r="B111" s="3">
        <v>101</v>
      </c>
      <c r="C111" s="6">
        <v>3.5630000000000002E-2</v>
      </c>
      <c r="D111" s="7">
        <v>4.265E-2</v>
      </c>
      <c r="E111" s="7">
        <v>3.8190000000000002E-2</v>
      </c>
      <c r="F111" s="7">
        <v>4.3220000000000001E-2</v>
      </c>
      <c r="G111" s="7">
        <v>2.332E-2</v>
      </c>
      <c r="H111" s="7">
        <v>3.2210000000000003E-2</v>
      </c>
      <c r="I111" s="12"/>
      <c r="J111" s="3"/>
    </row>
    <row r="112" spans="1:10" x14ac:dyDescent="0.25">
      <c r="A112" s="3"/>
      <c r="B112" s="3">
        <v>102</v>
      </c>
      <c r="C112" s="6">
        <v>3.5680000000000003E-2</v>
      </c>
      <c r="D112" s="7">
        <v>4.2659999999999997E-2</v>
      </c>
      <c r="E112" s="7">
        <v>3.8210000000000001E-2</v>
      </c>
      <c r="F112" s="7">
        <v>4.3189999999999999E-2</v>
      </c>
      <c r="G112" s="7">
        <v>2.3390000000000001E-2</v>
      </c>
      <c r="H112" s="7">
        <v>3.2300000000000002E-2</v>
      </c>
      <c r="I112" s="12"/>
      <c r="J112" s="3"/>
    </row>
    <row r="113" spans="1:10" x14ac:dyDescent="0.25">
      <c r="A113" s="3"/>
      <c r="B113" s="3">
        <v>103</v>
      </c>
      <c r="C113" s="6">
        <v>3.5729999999999998E-2</v>
      </c>
      <c r="D113" s="7">
        <v>4.267E-2</v>
      </c>
      <c r="E113" s="7">
        <v>3.8240000000000003E-2</v>
      </c>
      <c r="F113" s="7">
        <v>4.317E-2</v>
      </c>
      <c r="G113" s="7">
        <v>2.3460000000000002E-2</v>
      </c>
      <c r="H113" s="7">
        <v>3.2370000000000003E-2</v>
      </c>
      <c r="I113" s="12"/>
      <c r="J113" s="3"/>
    </row>
    <row r="114" spans="1:10" x14ac:dyDescent="0.25">
      <c r="A114" s="3"/>
      <c r="B114" s="3">
        <v>104</v>
      </c>
      <c r="C114" s="6">
        <v>3.5770000000000003E-2</v>
      </c>
      <c r="D114" s="7">
        <v>4.267E-2</v>
      </c>
      <c r="E114" s="7">
        <v>3.8260000000000002E-2</v>
      </c>
      <c r="F114" s="7">
        <v>4.3139999999999998E-2</v>
      </c>
      <c r="G114" s="7">
        <v>2.3529999999999999E-2</v>
      </c>
      <c r="H114" s="7">
        <v>3.245E-2</v>
      </c>
      <c r="I114" s="12"/>
      <c r="J114" s="3"/>
    </row>
    <row r="115" spans="1:10" x14ac:dyDescent="0.25">
      <c r="A115" s="3"/>
      <c r="B115" s="8">
        <v>105</v>
      </c>
      <c r="C115" s="9">
        <v>3.5819999999999998E-2</v>
      </c>
      <c r="D115" s="10">
        <v>4.2680000000000003E-2</v>
      </c>
      <c r="E115" s="10">
        <v>3.8280000000000002E-2</v>
      </c>
      <c r="F115" s="10">
        <v>4.3119999999999999E-2</v>
      </c>
      <c r="G115" s="10">
        <v>2.359E-2</v>
      </c>
      <c r="H115" s="10">
        <v>3.2530000000000003E-2</v>
      </c>
      <c r="I115" s="12"/>
      <c r="J115" s="3"/>
    </row>
    <row r="116" spans="1:10" x14ac:dyDescent="0.25">
      <c r="A116" s="3"/>
      <c r="B116" s="3">
        <v>106</v>
      </c>
      <c r="C116" s="6">
        <v>3.5860000000000003E-2</v>
      </c>
      <c r="D116" s="7">
        <v>4.2689999999999999E-2</v>
      </c>
      <c r="E116" s="7">
        <v>3.8300000000000001E-2</v>
      </c>
      <c r="F116" s="7">
        <v>4.3090000000000003E-2</v>
      </c>
      <c r="G116" s="7">
        <v>2.366E-2</v>
      </c>
      <c r="H116" s="7">
        <v>3.2599999999999997E-2</v>
      </c>
      <c r="I116" s="12"/>
      <c r="J116" s="3"/>
    </row>
    <row r="117" spans="1:10" x14ac:dyDescent="0.25">
      <c r="A117" s="3"/>
      <c r="B117" s="3">
        <v>107</v>
      </c>
      <c r="C117" s="6">
        <v>3.5909999999999997E-2</v>
      </c>
      <c r="D117" s="7">
        <v>4.2700000000000002E-2</v>
      </c>
      <c r="E117" s="7">
        <v>3.832E-2</v>
      </c>
      <c r="F117" s="7">
        <v>4.3069999999999997E-2</v>
      </c>
      <c r="G117" s="7">
        <v>2.3720000000000001E-2</v>
      </c>
      <c r="H117" s="7">
        <v>3.2680000000000001E-2</v>
      </c>
      <c r="I117" s="12"/>
      <c r="J117" s="3"/>
    </row>
    <row r="118" spans="1:10" x14ac:dyDescent="0.25">
      <c r="A118" s="3"/>
      <c r="B118" s="3">
        <v>108</v>
      </c>
      <c r="C118" s="6">
        <v>3.5950000000000003E-2</v>
      </c>
      <c r="D118" s="7">
        <v>4.2700000000000002E-2</v>
      </c>
      <c r="E118" s="7">
        <v>3.8339999999999999E-2</v>
      </c>
      <c r="F118" s="7">
        <v>4.3040000000000002E-2</v>
      </c>
      <c r="G118" s="7">
        <v>2.3779999999999999E-2</v>
      </c>
      <c r="H118" s="7">
        <v>3.2750000000000001E-2</v>
      </c>
      <c r="I118" s="12"/>
      <c r="J118" s="3"/>
    </row>
    <row r="119" spans="1:10" x14ac:dyDescent="0.25">
      <c r="A119" s="3"/>
      <c r="B119" s="3">
        <v>109</v>
      </c>
      <c r="C119" s="6">
        <v>3.5990000000000001E-2</v>
      </c>
      <c r="D119" s="7">
        <v>4.2709999999999998E-2</v>
      </c>
      <c r="E119" s="7">
        <v>3.8359999999999998E-2</v>
      </c>
      <c r="F119" s="7">
        <v>4.3020000000000003E-2</v>
      </c>
      <c r="G119" s="7">
        <v>2.385E-2</v>
      </c>
      <c r="H119" s="7">
        <v>3.2820000000000002E-2</v>
      </c>
      <c r="I119" s="12"/>
      <c r="J119" s="3"/>
    </row>
    <row r="120" spans="1:10" x14ac:dyDescent="0.25">
      <c r="A120" s="3"/>
      <c r="B120" s="8">
        <v>110</v>
      </c>
      <c r="C120" s="9">
        <v>3.603E-2</v>
      </c>
      <c r="D120" s="10">
        <v>4.2720000000000001E-2</v>
      </c>
      <c r="E120" s="10">
        <v>3.8379999999999997E-2</v>
      </c>
      <c r="F120" s="10">
        <v>4.2999999999999997E-2</v>
      </c>
      <c r="G120" s="10">
        <v>2.3910000000000001E-2</v>
      </c>
      <c r="H120" s="10">
        <v>3.2890000000000003E-2</v>
      </c>
      <c r="I120" s="12"/>
      <c r="J120" s="3"/>
    </row>
    <row r="121" spans="1:10" x14ac:dyDescent="0.25">
      <c r="A121" s="3"/>
      <c r="B121" s="3">
        <v>111</v>
      </c>
      <c r="C121" s="6">
        <v>3.6069999999999998E-2</v>
      </c>
      <c r="D121" s="7">
        <v>4.2729999999999997E-2</v>
      </c>
      <c r="E121" s="7">
        <v>3.8399999999999997E-2</v>
      </c>
      <c r="F121" s="7">
        <v>4.2970000000000001E-2</v>
      </c>
      <c r="G121" s="7">
        <v>2.3970000000000002E-2</v>
      </c>
      <c r="H121" s="7">
        <v>3.2960000000000003E-2</v>
      </c>
      <c r="I121" s="12"/>
      <c r="J121" s="3"/>
    </row>
    <row r="122" spans="1:10" x14ac:dyDescent="0.25">
      <c r="A122" s="3"/>
      <c r="B122" s="3">
        <v>112</v>
      </c>
      <c r="C122" s="6">
        <v>3.6110000000000003E-2</v>
      </c>
      <c r="D122" s="7">
        <v>4.2729999999999997E-2</v>
      </c>
      <c r="E122" s="7">
        <v>3.8420000000000003E-2</v>
      </c>
      <c r="F122" s="7">
        <v>4.2950000000000002E-2</v>
      </c>
      <c r="G122" s="7">
        <v>2.402E-2</v>
      </c>
      <c r="H122" s="7">
        <v>3.3020000000000001E-2</v>
      </c>
      <c r="I122" s="12"/>
      <c r="J122" s="3"/>
    </row>
    <row r="123" spans="1:10" x14ac:dyDescent="0.25">
      <c r="A123" s="3"/>
      <c r="B123" s="3">
        <v>113</v>
      </c>
      <c r="C123" s="6">
        <v>3.6150000000000002E-2</v>
      </c>
      <c r="D123" s="7">
        <v>4.274E-2</v>
      </c>
      <c r="E123" s="7">
        <v>3.8440000000000002E-2</v>
      </c>
      <c r="F123" s="7">
        <v>4.2930000000000003E-2</v>
      </c>
      <c r="G123" s="7">
        <v>2.4080000000000001E-2</v>
      </c>
      <c r="H123" s="7">
        <v>3.3090000000000001E-2</v>
      </c>
      <c r="I123" s="12"/>
      <c r="J123" s="3"/>
    </row>
    <row r="124" spans="1:10" x14ac:dyDescent="0.25">
      <c r="A124" s="3"/>
      <c r="B124" s="3">
        <v>114</v>
      </c>
      <c r="C124" s="6">
        <v>3.619E-2</v>
      </c>
      <c r="D124" s="7">
        <v>4.2750000000000003E-2</v>
      </c>
      <c r="E124" s="7">
        <v>3.8449999999999998E-2</v>
      </c>
      <c r="F124" s="7">
        <v>4.2909999999999997E-2</v>
      </c>
      <c r="G124" s="7">
        <v>2.4140000000000002E-2</v>
      </c>
      <c r="H124" s="7">
        <v>3.3149999999999999E-2</v>
      </c>
      <c r="I124" s="12"/>
      <c r="J124" s="3"/>
    </row>
    <row r="125" spans="1:10" x14ac:dyDescent="0.25">
      <c r="A125" s="3"/>
      <c r="B125" s="8">
        <v>115</v>
      </c>
      <c r="C125" s="9">
        <v>3.6229999999999998E-2</v>
      </c>
      <c r="D125" s="10">
        <v>4.2750000000000003E-2</v>
      </c>
      <c r="E125" s="10">
        <v>3.8469999999999997E-2</v>
      </c>
      <c r="F125" s="10">
        <v>4.2889999999999998E-2</v>
      </c>
      <c r="G125" s="10">
        <v>2.419E-2</v>
      </c>
      <c r="H125" s="10">
        <v>3.322E-2</v>
      </c>
      <c r="I125" s="12"/>
      <c r="J125" s="3"/>
    </row>
    <row r="126" spans="1:10" x14ac:dyDescent="0.25">
      <c r="A126" s="3"/>
      <c r="B126" s="3">
        <v>116</v>
      </c>
      <c r="C126" s="6">
        <v>3.6260000000000001E-2</v>
      </c>
      <c r="D126" s="7">
        <v>4.2759999999999999E-2</v>
      </c>
      <c r="E126" s="7">
        <v>3.8490000000000003E-2</v>
      </c>
      <c r="F126" s="7">
        <v>4.2869999999999998E-2</v>
      </c>
      <c r="G126" s="7">
        <v>2.4250000000000001E-2</v>
      </c>
      <c r="H126" s="7">
        <v>3.3279999999999997E-2</v>
      </c>
      <c r="I126" s="12"/>
      <c r="J126" s="3"/>
    </row>
    <row r="127" spans="1:10" x14ac:dyDescent="0.25">
      <c r="A127" s="3"/>
      <c r="B127" s="3">
        <v>117</v>
      </c>
      <c r="C127" s="6">
        <v>3.6299999999999999E-2</v>
      </c>
      <c r="D127" s="7">
        <v>4.2770000000000002E-2</v>
      </c>
      <c r="E127" s="7">
        <v>3.8510000000000003E-2</v>
      </c>
      <c r="F127" s="7">
        <v>4.2849999999999999E-2</v>
      </c>
      <c r="G127" s="7">
        <v>2.4299999999999999E-2</v>
      </c>
      <c r="H127" s="7">
        <v>3.3340000000000002E-2</v>
      </c>
      <c r="I127" s="12"/>
      <c r="J127" s="3"/>
    </row>
    <row r="128" spans="1:10" x14ac:dyDescent="0.25">
      <c r="A128" s="3"/>
      <c r="B128" s="3">
        <v>118</v>
      </c>
      <c r="C128" s="6">
        <v>3.6330000000000001E-2</v>
      </c>
      <c r="D128" s="7">
        <v>4.2770000000000002E-2</v>
      </c>
      <c r="E128" s="7">
        <v>3.8519999999999999E-2</v>
      </c>
      <c r="F128" s="7">
        <v>4.283E-2</v>
      </c>
      <c r="G128" s="7">
        <v>2.435E-2</v>
      </c>
      <c r="H128" s="7">
        <v>3.3399999999999999E-2</v>
      </c>
      <c r="I128" s="12"/>
      <c r="J128" s="3"/>
    </row>
    <row r="129" spans="1:10" x14ac:dyDescent="0.25">
      <c r="A129" s="3"/>
      <c r="B129" s="3">
        <v>119</v>
      </c>
      <c r="C129" s="6">
        <v>3.637E-2</v>
      </c>
      <c r="D129" s="7">
        <v>4.2779999999999999E-2</v>
      </c>
      <c r="E129" s="7">
        <v>3.8539999999999998E-2</v>
      </c>
      <c r="F129" s="7">
        <v>4.2810000000000001E-2</v>
      </c>
      <c r="G129" s="7">
        <v>2.4400000000000002E-2</v>
      </c>
      <c r="H129" s="7">
        <v>3.3459999999999997E-2</v>
      </c>
      <c r="I129" s="12"/>
      <c r="J129" s="3"/>
    </row>
    <row r="130" spans="1:10" x14ac:dyDescent="0.25">
      <c r="A130" s="3"/>
      <c r="B130" s="8">
        <v>120</v>
      </c>
      <c r="C130" s="9">
        <v>3.6400000000000002E-2</v>
      </c>
      <c r="D130" s="10">
        <v>4.2779999999999999E-2</v>
      </c>
      <c r="E130" s="10">
        <v>3.8559999999999997E-2</v>
      </c>
      <c r="F130" s="10">
        <v>4.2790000000000002E-2</v>
      </c>
      <c r="G130" s="10">
        <v>2.445E-2</v>
      </c>
      <c r="H130" s="10">
        <v>3.3520000000000001E-2</v>
      </c>
      <c r="I130" s="12"/>
      <c r="J130" s="3"/>
    </row>
    <row r="131" spans="1:10" x14ac:dyDescent="0.25">
      <c r="A131" s="3"/>
      <c r="B131" s="3">
        <v>121</v>
      </c>
      <c r="C131" s="6">
        <v>3.644E-2</v>
      </c>
      <c r="D131" s="7">
        <v>4.2790000000000002E-2</v>
      </c>
      <c r="E131" s="7">
        <v>3.857E-2</v>
      </c>
      <c r="F131" s="7">
        <v>4.2770000000000002E-2</v>
      </c>
      <c r="G131" s="7">
        <v>2.4500000000000001E-2</v>
      </c>
      <c r="H131" s="7">
        <v>3.3579999999999999E-2</v>
      </c>
      <c r="I131" s="12"/>
      <c r="J131" s="3"/>
    </row>
    <row r="132" spans="1:10" x14ac:dyDescent="0.25">
      <c r="A132" s="3"/>
      <c r="B132" s="3">
        <v>122</v>
      </c>
      <c r="C132" s="6">
        <v>3.6470000000000002E-2</v>
      </c>
      <c r="D132" s="7">
        <v>4.2799999999999998E-2</v>
      </c>
      <c r="E132" s="7">
        <v>3.8589999999999999E-2</v>
      </c>
      <c r="F132" s="7">
        <v>4.2750000000000003E-2</v>
      </c>
      <c r="G132" s="7">
        <v>2.4549999999999999E-2</v>
      </c>
      <c r="H132" s="7">
        <v>3.363E-2</v>
      </c>
      <c r="I132" s="12"/>
      <c r="J132" s="3"/>
    </row>
    <row r="133" spans="1:10" x14ac:dyDescent="0.25">
      <c r="A133" s="3"/>
      <c r="B133" s="3">
        <v>123</v>
      </c>
      <c r="C133" s="6">
        <v>3.6499999999999998E-2</v>
      </c>
      <c r="D133" s="7">
        <v>4.2799999999999998E-2</v>
      </c>
      <c r="E133" s="7">
        <v>3.8600000000000002E-2</v>
      </c>
      <c r="F133" s="7">
        <v>4.2729999999999997E-2</v>
      </c>
      <c r="G133" s="7">
        <v>2.46E-2</v>
      </c>
      <c r="H133" s="7">
        <v>3.3689999999999998E-2</v>
      </c>
      <c r="I133" s="12"/>
      <c r="J133" s="3"/>
    </row>
    <row r="134" spans="1:10" x14ac:dyDescent="0.25">
      <c r="A134" s="3"/>
      <c r="B134" s="3">
        <v>124</v>
      </c>
      <c r="C134" s="6">
        <v>3.6540000000000003E-2</v>
      </c>
      <c r="D134" s="7">
        <v>4.2810000000000001E-2</v>
      </c>
      <c r="E134" s="7">
        <v>3.8620000000000002E-2</v>
      </c>
      <c r="F134" s="7">
        <v>4.2709999999999998E-2</v>
      </c>
      <c r="G134" s="7">
        <v>2.4649999999999998E-2</v>
      </c>
      <c r="H134" s="7">
        <v>3.3739999999999999E-2</v>
      </c>
      <c r="I134" s="12"/>
      <c r="J134" s="3"/>
    </row>
    <row r="135" spans="1:10" x14ac:dyDescent="0.25">
      <c r="A135" s="3"/>
      <c r="B135" s="8">
        <v>125</v>
      </c>
      <c r="C135" s="9">
        <v>3.6569999999999998E-2</v>
      </c>
      <c r="D135" s="10">
        <v>4.2810000000000001E-2</v>
      </c>
      <c r="E135" s="10">
        <v>3.8629999999999998E-2</v>
      </c>
      <c r="F135" s="10">
        <v>4.2700000000000002E-2</v>
      </c>
      <c r="G135" s="10">
        <v>2.47E-2</v>
      </c>
      <c r="H135" s="10">
        <v>3.3799999999999997E-2</v>
      </c>
      <c r="I135" s="12"/>
      <c r="J135" s="3"/>
    </row>
    <row r="136" spans="1:10" x14ac:dyDescent="0.25">
      <c r="A136" s="3"/>
      <c r="B136" s="3">
        <v>126</v>
      </c>
      <c r="C136" s="6">
        <v>3.6600000000000001E-2</v>
      </c>
      <c r="D136" s="7">
        <v>4.2819999999999997E-2</v>
      </c>
      <c r="E136" s="7">
        <v>3.8649999999999997E-2</v>
      </c>
      <c r="F136" s="7">
        <v>4.2680000000000003E-2</v>
      </c>
      <c r="G136" s="7">
        <v>2.4740000000000002E-2</v>
      </c>
      <c r="H136" s="7">
        <v>3.3849999999999998E-2</v>
      </c>
      <c r="I136" s="12"/>
      <c r="J136" s="3"/>
    </row>
    <row r="137" spans="1:10" x14ac:dyDescent="0.25">
      <c r="A137" s="3"/>
      <c r="B137" s="3">
        <v>127</v>
      </c>
      <c r="C137" s="6">
        <v>3.6630000000000003E-2</v>
      </c>
      <c r="D137" s="7">
        <v>4.2819999999999997E-2</v>
      </c>
      <c r="E137" s="7">
        <v>3.866E-2</v>
      </c>
      <c r="F137" s="7">
        <v>4.2659999999999997E-2</v>
      </c>
      <c r="G137" s="7">
        <v>2.479E-2</v>
      </c>
      <c r="H137" s="7">
        <v>3.39E-2</v>
      </c>
      <c r="I137" s="12"/>
      <c r="J137" s="3"/>
    </row>
    <row r="138" spans="1:10" x14ac:dyDescent="0.25">
      <c r="A138" s="3"/>
      <c r="B138" s="3">
        <v>128</v>
      </c>
      <c r="C138" s="6">
        <v>3.6659999999999998E-2</v>
      </c>
      <c r="D138" s="7">
        <v>4.283E-2</v>
      </c>
      <c r="E138" s="7">
        <v>3.8679999999999999E-2</v>
      </c>
      <c r="F138" s="7">
        <v>4.265E-2</v>
      </c>
      <c r="G138" s="7">
        <v>2.4830000000000001E-2</v>
      </c>
      <c r="H138" s="7">
        <v>3.3959999999999997E-2</v>
      </c>
      <c r="I138" s="12"/>
      <c r="J138" s="3"/>
    </row>
    <row r="139" spans="1:10" x14ac:dyDescent="0.25">
      <c r="A139" s="3"/>
      <c r="B139" s="3">
        <v>129</v>
      </c>
      <c r="C139" s="6">
        <v>3.669E-2</v>
      </c>
      <c r="D139" s="7">
        <v>4.283E-2</v>
      </c>
      <c r="E139" s="7">
        <v>3.8690000000000002E-2</v>
      </c>
      <c r="F139" s="7">
        <v>4.2630000000000001E-2</v>
      </c>
      <c r="G139" s="7">
        <v>2.487E-2</v>
      </c>
      <c r="H139" s="7">
        <v>3.4009999999999999E-2</v>
      </c>
      <c r="I139" s="12"/>
      <c r="J139" s="3"/>
    </row>
    <row r="140" spans="1:10" x14ac:dyDescent="0.25">
      <c r="A140" s="3"/>
      <c r="B140" s="8">
        <v>130</v>
      </c>
      <c r="C140" s="9">
        <v>3.6720000000000003E-2</v>
      </c>
      <c r="D140" s="10">
        <v>4.2840000000000003E-2</v>
      </c>
      <c r="E140" s="10">
        <v>3.8710000000000001E-2</v>
      </c>
      <c r="F140" s="10">
        <v>4.2610000000000002E-2</v>
      </c>
      <c r="G140" s="10">
        <v>2.4920000000000001E-2</v>
      </c>
      <c r="H140" s="10">
        <v>3.406E-2</v>
      </c>
      <c r="I140" s="12"/>
      <c r="J140" s="3"/>
    </row>
    <row r="141" spans="1:10" x14ac:dyDescent="0.25">
      <c r="A141" s="3"/>
      <c r="B141" s="3">
        <v>131</v>
      </c>
      <c r="C141" s="6">
        <v>3.6749999999999998E-2</v>
      </c>
      <c r="D141" s="7">
        <v>4.2840000000000003E-2</v>
      </c>
      <c r="E141" s="7">
        <v>3.8719999999999997E-2</v>
      </c>
      <c r="F141" s="7">
        <v>4.2599999999999999E-2</v>
      </c>
      <c r="G141" s="7">
        <v>2.496E-2</v>
      </c>
      <c r="H141" s="7">
        <v>3.4099999999999998E-2</v>
      </c>
      <c r="I141" s="12"/>
      <c r="J141" s="3"/>
    </row>
    <row r="142" spans="1:10" x14ac:dyDescent="0.25">
      <c r="A142" s="3"/>
      <c r="B142" s="3">
        <v>132</v>
      </c>
      <c r="C142" s="6">
        <v>3.678E-2</v>
      </c>
      <c r="D142" s="7">
        <v>4.2849999999999999E-2</v>
      </c>
      <c r="E142" s="7">
        <v>3.8730000000000001E-2</v>
      </c>
      <c r="F142" s="7">
        <v>4.258E-2</v>
      </c>
      <c r="G142" s="7">
        <v>2.5000000000000001E-2</v>
      </c>
      <c r="H142" s="7">
        <v>3.415E-2</v>
      </c>
      <c r="I142" s="12"/>
      <c r="J142" s="3"/>
    </row>
    <row r="143" spans="1:10" x14ac:dyDescent="0.25">
      <c r="A143" s="3"/>
      <c r="B143" s="3">
        <v>133</v>
      </c>
      <c r="C143" s="6">
        <v>3.6799999999999999E-2</v>
      </c>
      <c r="D143" s="7">
        <v>4.2849999999999999E-2</v>
      </c>
      <c r="E143" s="7">
        <v>3.875E-2</v>
      </c>
      <c r="F143" s="7">
        <v>4.2560000000000001E-2</v>
      </c>
      <c r="G143" s="7">
        <v>2.504E-2</v>
      </c>
      <c r="H143" s="7">
        <v>3.4200000000000001E-2</v>
      </c>
      <c r="I143" s="12"/>
      <c r="J143" s="3"/>
    </row>
    <row r="144" spans="1:10" x14ac:dyDescent="0.25">
      <c r="A144" s="3"/>
      <c r="B144" s="3">
        <v>134</v>
      </c>
      <c r="C144" s="6">
        <v>3.6830000000000002E-2</v>
      </c>
      <c r="D144" s="7">
        <v>4.2860000000000002E-2</v>
      </c>
      <c r="E144" s="7">
        <v>3.8760000000000003E-2</v>
      </c>
      <c r="F144" s="7">
        <v>4.2549999999999998E-2</v>
      </c>
      <c r="G144" s="7">
        <v>2.5080000000000002E-2</v>
      </c>
      <c r="H144" s="7">
        <v>3.4250000000000003E-2</v>
      </c>
      <c r="I144" s="12"/>
      <c r="J144" s="3"/>
    </row>
    <row r="145" spans="1:10" x14ac:dyDescent="0.25">
      <c r="A145" s="3"/>
      <c r="B145" s="8">
        <v>135</v>
      </c>
      <c r="C145" s="9">
        <v>3.6859999999999997E-2</v>
      </c>
      <c r="D145" s="10">
        <v>4.2860000000000002E-2</v>
      </c>
      <c r="E145" s="10">
        <v>3.8769999999999999E-2</v>
      </c>
      <c r="F145" s="10">
        <v>4.2529999999999998E-2</v>
      </c>
      <c r="G145" s="10">
        <v>2.512E-2</v>
      </c>
      <c r="H145" s="10">
        <v>3.4290000000000001E-2</v>
      </c>
      <c r="I145" s="12"/>
      <c r="J145" s="3"/>
    </row>
    <row r="146" spans="1:10" x14ac:dyDescent="0.25">
      <c r="A146" s="3"/>
      <c r="B146" s="3">
        <v>136</v>
      </c>
      <c r="C146" s="6">
        <v>3.6880000000000003E-2</v>
      </c>
      <c r="D146" s="7">
        <v>4.2869999999999998E-2</v>
      </c>
      <c r="E146" s="7">
        <v>3.8789999999999998E-2</v>
      </c>
      <c r="F146" s="7">
        <v>4.2520000000000002E-2</v>
      </c>
      <c r="G146" s="7">
        <v>2.5159999999999998E-2</v>
      </c>
      <c r="H146" s="7">
        <v>3.4340000000000002E-2</v>
      </c>
      <c r="I146" s="12"/>
      <c r="J146" s="3"/>
    </row>
    <row r="147" spans="1:10" x14ac:dyDescent="0.25">
      <c r="A147" s="3"/>
      <c r="B147" s="3">
        <v>137</v>
      </c>
      <c r="C147" s="6">
        <v>3.6909999999999998E-2</v>
      </c>
      <c r="D147" s="7">
        <v>4.2869999999999998E-2</v>
      </c>
      <c r="E147" s="7">
        <v>3.8800000000000001E-2</v>
      </c>
      <c r="F147" s="7">
        <v>4.2500000000000003E-2</v>
      </c>
      <c r="G147" s="7">
        <v>2.52E-2</v>
      </c>
      <c r="H147" s="7">
        <v>3.4380000000000001E-2</v>
      </c>
      <c r="I147" s="12"/>
      <c r="J147" s="3"/>
    </row>
    <row r="148" spans="1:10" x14ac:dyDescent="0.25">
      <c r="A148" s="3"/>
      <c r="B148" s="3">
        <v>138</v>
      </c>
      <c r="C148" s="6">
        <v>3.6940000000000001E-2</v>
      </c>
      <c r="D148" s="7">
        <v>4.2880000000000001E-2</v>
      </c>
      <c r="E148" s="7">
        <v>3.8809999999999997E-2</v>
      </c>
      <c r="F148" s="7">
        <v>4.249E-2</v>
      </c>
      <c r="G148" s="7">
        <v>2.5239999999999999E-2</v>
      </c>
      <c r="H148" s="7">
        <v>3.4430000000000002E-2</v>
      </c>
      <c r="I148" s="12"/>
      <c r="J148" s="3"/>
    </row>
    <row r="149" spans="1:10" x14ac:dyDescent="0.25">
      <c r="A149" s="3"/>
      <c r="B149" s="3">
        <v>139</v>
      </c>
      <c r="C149" s="6">
        <v>3.696E-2</v>
      </c>
      <c r="D149" s="7">
        <v>4.2880000000000001E-2</v>
      </c>
      <c r="E149" s="7">
        <v>3.882E-2</v>
      </c>
      <c r="F149" s="7">
        <v>4.2479999999999997E-2</v>
      </c>
      <c r="G149" s="7">
        <v>2.528E-2</v>
      </c>
      <c r="H149" s="7">
        <v>3.4470000000000001E-2</v>
      </c>
      <c r="I149" s="12"/>
      <c r="J149" s="3"/>
    </row>
    <row r="150" spans="1:10" x14ac:dyDescent="0.25">
      <c r="A150" s="3"/>
      <c r="B150" s="8">
        <v>140</v>
      </c>
      <c r="C150" s="9">
        <v>3.6990000000000002E-2</v>
      </c>
      <c r="D150" s="10">
        <v>4.2889999999999998E-2</v>
      </c>
      <c r="E150" s="10">
        <v>3.8830000000000003E-2</v>
      </c>
      <c r="F150" s="10">
        <v>4.2459999999999998E-2</v>
      </c>
      <c r="G150" s="10">
        <v>2.5319999999999999E-2</v>
      </c>
      <c r="H150" s="10">
        <v>3.4509999999999999E-2</v>
      </c>
      <c r="I150" s="12"/>
      <c r="J150" s="3"/>
    </row>
    <row r="151" spans="1:10" x14ac:dyDescent="0.25">
      <c r="A151" s="3"/>
      <c r="B151" s="3">
        <v>141</v>
      </c>
      <c r="C151" s="6">
        <v>3.7010000000000001E-2</v>
      </c>
      <c r="D151" s="7">
        <v>4.2889999999999998E-2</v>
      </c>
      <c r="E151" s="7">
        <v>3.8850000000000003E-2</v>
      </c>
      <c r="F151" s="7">
        <v>4.2450000000000002E-2</v>
      </c>
      <c r="G151" s="7">
        <v>2.5350000000000001E-2</v>
      </c>
      <c r="H151" s="7">
        <v>3.456E-2</v>
      </c>
      <c r="I151" s="12"/>
      <c r="J151" s="3"/>
    </row>
    <row r="152" spans="1:10" x14ac:dyDescent="0.25">
      <c r="A152" s="3"/>
      <c r="B152" s="3">
        <v>142</v>
      </c>
      <c r="C152" s="6">
        <v>3.7039999999999997E-2</v>
      </c>
      <c r="D152" s="7">
        <v>4.2900000000000001E-2</v>
      </c>
      <c r="E152" s="7">
        <v>3.8859999999999999E-2</v>
      </c>
      <c r="F152" s="7">
        <v>4.2430000000000002E-2</v>
      </c>
      <c r="G152" s="7">
        <v>2.5389999999999999E-2</v>
      </c>
      <c r="H152" s="7">
        <v>3.4599999999999999E-2</v>
      </c>
      <c r="I152" s="12"/>
      <c r="J152" s="3"/>
    </row>
    <row r="153" spans="1:10" x14ac:dyDescent="0.25">
      <c r="A153" s="3"/>
      <c r="B153" s="3">
        <v>143</v>
      </c>
      <c r="C153" s="6">
        <v>3.7060000000000003E-2</v>
      </c>
      <c r="D153" s="7">
        <v>4.2900000000000001E-2</v>
      </c>
      <c r="E153" s="7">
        <v>3.8870000000000002E-2</v>
      </c>
      <c r="F153" s="7">
        <v>4.2419999999999999E-2</v>
      </c>
      <c r="G153" s="7">
        <v>2.5420000000000002E-2</v>
      </c>
      <c r="H153" s="7">
        <v>3.4639999999999997E-2</v>
      </c>
      <c r="I153" s="12"/>
      <c r="J153" s="3"/>
    </row>
    <row r="154" spans="1:10" x14ac:dyDescent="0.25">
      <c r="A154" s="3"/>
      <c r="B154" s="3">
        <v>144</v>
      </c>
      <c r="C154" s="6">
        <v>3.7089999999999998E-2</v>
      </c>
      <c r="D154" s="7">
        <v>4.2900000000000001E-2</v>
      </c>
      <c r="E154" s="7">
        <v>3.8879999999999998E-2</v>
      </c>
      <c r="F154" s="7">
        <v>4.2410000000000003E-2</v>
      </c>
      <c r="G154" s="7">
        <v>2.546E-2</v>
      </c>
      <c r="H154" s="7">
        <v>3.4680000000000002E-2</v>
      </c>
      <c r="I154" s="12"/>
      <c r="J154" s="3"/>
    </row>
    <row r="155" spans="1:10" x14ac:dyDescent="0.25">
      <c r="A155" s="3"/>
      <c r="B155" s="8">
        <v>145</v>
      </c>
      <c r="C155" s="9">
        <v>3.7109999999999997E-2</v>
      </c>
      <c r="D155" s="10">
        <v>4.2909999999999997E-2</v>
      </c>
      <c r="E155" s="10">
        <v>3.8890000000000001E-2</v>
      </c>
      <c r="F155" s="10">
        <v>4.2389999999999997E-2</v>
      </c>
      <c r="G155" s="10">
        <v>2.5489999999999999E-2</v>
      </c>
      <c r="H155" s="10">
        <v>3.4720000000000001E-2</v>
      </c>
      <c r="I155" s="12"/>
      <c r="J155" s="3"/>
    </row>
    <row r="156" spans="1:10" x14ac:dyDescent="0.25">
      <c r="A156" s="3"/>
      <c r="B156" s="3">
        <v>146</v>
      </c>
      <c r="C156" s="6">
        <v>3.7130000000000003E-2</v>
      </c>
      <c r="D156" s="7">
        <v>4.2909999999999997E-2</v>
      </c>
      <c r="E156" s="7">
        <v>3.8899999999999997E-2</v>
      </c>
      <c r="F156" s="7">
        <v>4.2380000000000001E-2</v>
      </c>
      <c r="G156" s="7">
        <v>2.5530000000000001E-2</v>
      </c>
      <c r="H156" s="7">
        <v>3.4759999999999999E-2</v>
      </c>
      <c r="I156" s="12"/>
      <c r="J156" s="3"/>
    </row>
    <row r="157" spans="1:10" x14ac:dyDescent="0.25">
      <c r="A157" s="3"/>
      <c r="B157" s="3">
        <v>147</v>
      </c>
      <c r="C157" s="6">
        <v>3.7150000000000002E-2</v>
      </c>
      <c r="D157" s="7">
        <v>4.292E-2</v>
      </c>
      <c r="E157" s="7">
        <v>3.891E-2</v>
      </c>
      <c r="F157" s="7">
        <v>4.2369999999999998E-2</v>
      </c>
      <c r="G157" s="7">
        <v>2.5559999999999999E-2</v>
      </c>
      <c r="H157" s="7">
        <v>3.4799999999999998E-2</v>
      </c>
      <c r="I157" s="12"/>
      <c r="J157" s="3"/>
    </row>
    <row r="158" spans="1:10" x14ac:dyDescent="0.25">
      <c r="A158" s="3"/>
      <c r="B158" s="3">
        <v>148</v>
      </c>
      <c r="C158" s="6">
        <v>3.7179999999999998E-2</v>
      </c>
      <c r="D158" s="7">
        <v>4.292E-2</v>
      </c>
      <c r="E158" s="7">
        <v>3.8920000000000003E-2</v>
      </c>
      <c r="F158" s="7">
        <v>4.2349999999999999E-2</v>
      </c>
      <c r="G158" s="7">
        <v>2.5600000000000001E-2</v>
      </c>
      <c r="H158" s="7">
        <v>3.4840000000000003E-2</v>
      </c>
      <c r="I158" s="12"/>
      <c r="J158" s="3"/>
    </row>
    <row r="159" spans="1:10" x14ac:dyDescent="0.25">
      <c r="A159" s="3"/>
      <c r="B159" s="3">
        <v>149</v>
      </c>
      <c r="C159" s="6">
        <v>3.7199999999999997E-2</v>
      </c>
      <c r="D159" s="7">
        <v>4.292E-2</v>
      </c>
      <c r="E159" s="7">
        <v>3.8929999999999999E-2</v>
      </c>
      <c r="F159" s="7">
        <v>4.2340000000000003E-2</v>
      </c>
      <c r="G159" s="7">
        <v>2.563E-2</v>
      </c>
      <c r="H159" s="7">
        <v>3.4880000000000001E-2</v>
      </c>
      <c r="I159" s="12"/>
      <c r="J159" s="3"/>
    </row>
    <row r="160" spans="1:10" x14ac:dyDescent="0.25">
      <c r="A160" s="3"/>
      <c r="B160" s="8">
        <v>150</v>
      </c>
      <c r="C160" s="9">
        <v>3.7220000000000003E-2</v>
      </c>
      <c r="D160" s="10">
        <v>4.2930000000000003E-2</v>
      </c>
      <c r="E160" s="10">
        <v>3.8949999999999999E-2</v>
      </c>
      <c r="F160" s="10">
        <v>4.233E-2</v>
      </c>
      <c r="G160" s="10">
        <v>2.5659999999999999E-2</v>
      </c>
      <c r="H160" s="10">
        <v>3.4909999999999997E-2</v>
      </c>
      <c r="I160" s="12"/>
      <c r="J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hyperlinks>
    <hyperlink ref="B2" location="Main_Menu!D10" display="Main menu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1"/>
  <sheetViews>
    <sheetView workbookViewId="0">
      <selection activeCell="L6" sqref="L6:M6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8" width="15.7109375" customWidth="1"/>
    <col min="9" max="10" width="5.5703125" customWidth="1"/>
    <col min="11" max="57" width="0" hidden="1" customWidth="1"/>
    <col min="58" max="16384" width="8.85546875" hidden="1"/>
  </cols>
  <sheetData>
    <row r="1" spans="1:10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30" x14ac:dyDescent="0.25">
      <c r="A2" s="4"/>
      <c r="B2" s="56" t="s">
        <v>27</v>
      </c>
      <c r="C2" s="5" t="s">
        <v>5</v>
      </c>
      <c r="D2" s="5" t="s">
        <v>6</v>
      </c>
      <c r="E2" s="5" t="s">
        <v>0</v>
      </c>
      <c r="F2" s="5" t="s">
        <v>7</v>
      </c>
      <c r="G2" s="5" t="s">
        <v>8</v>
      </c>
      <c r="H2" s="5" t="s">
        <v>12</v>
      </c>
      <c r="I2" s="4"/>
      <c r="J2" s="4"/>
    </row>
    <row r="3" spans="1:10" s="1" customFormat="1" ht="45" x14ac:dyDescent="0.25">
      <c r="A3" s="4"/>
      <c r="B3" s="4"/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  <c r="I3" s="4"/>
      <c r="J3" s="4"/>
    </row>
    <row r="4" spans="1:10" s="16" customFormat="1" ht="11.25" x14ac:dyDescent="0.2">
      <c r="A4" s="14"/>
      <c r="B4" s="15" t="s">
        <v>1</v>
      </c>
      <c r="C4" s="17">
        <v>1</v>
      </c>
      <c r="D4" s="17">
        <v>0</v>
      </c>
      <c r="E4" s="17">
        <v>0</v>
      </c>
      <c r="F4" s="17">
        <v>0</v>
      </c>
      <c r="G4" s="17">
        <v>1</v>
      </c>
      <c r="H4" s="17">
        <v>2</v>
      </c>
      <c r="I4" s="14"/>
      <c r="J4" s="14"/>
    </row>
    <row r="5" spans="1:10" s="16" customFormat="1" ht="11.25" x14ac:dyDescent="0.2">
      <c r="A5" s="14"/>
      <c r="B5" s="15" t="s">
        <v>2</v>
      </c>
      <c r="C5" s="17">
        <v>15</v>
      </c>
      <c r="D5" s="17">
        <v>15</v>
      </c>
      <c r="E5" s="17">
        <v>10</v>
      </c>
      <c r="F5" s="17">
        <v>10</v>
      </c>
      <c r="G5" s="17">
        <v>25</v>
      </c>
      <c r="H5" s="17">
        <v>50</v>
      </c>
      <c r="I5" s="14"/>
      <c r="J5" s="14"/>
    </row>
    <row r="6" spans="1:10" s="16" customFormat="1" ht="11.25" x14ac:dyDescent="0.2">
      <c r="A6" s="14"/>
      <c r="B6" s="15" t="s">
        <v>3</v>
      </c>
      <c r="C6" s="17">
        <v>45</v>
      </c>
      <c r="D6" s="17">
        <v>45</v>
      </c>
      <c r="E6" s="17">
        <v>50</v>
      </c>
      <c r="F6" s="17">
        <v>50</v>
      </c>
      <c r="G6" s="17">
        <v>40</v>
      </c>
      <c r="H6" s="17">
        <v>40</v>
      </c>
      <c r="I6" s="14"/>
      <c r="J6" s="14"/>
    </row>
    <row r="7" spans="1:10" s="16" customFormat="1" ht="11.25" x14ac:dyDescent="0.2">
      <c r="A7" s="14"/>
      <c r="B7" s="15" t="s">
        <v>4</v>
      </c>
      <c r="C7" s="17">
        <v>4.05</v>
      </c>
      <c r="D7" s="17">
        <v>4.3499999999999996</v>
      </c>
      <c r="E7" s="17">
        <v>4.05</v>
      </c>
      <c r="F7" s="17">
        <v>4.05</v>
      </c>
      <c r="G7" s="17">
        <v>3.05</v>
      </c>
      <c r="H7" s="17">
        <v>4.05</v>
      </c>
      <c r="I7" s="14"/>
      <c r="J7" s="14"/>
    </row>
    <row r="8" spans="1:10" s="16" customFormat="1" ht="11.25" x14ac:dyDescent="0.2">
      <c r="A8" s="14"/>
      <c r="B8" s="15" t="s">
        <v>13</v>
      </c>
      <c r="C8" s="17">
        <v>0.10885400000000002</v>
      </c>
      <c r="D8" s="17">
        <v>6.7040000000000002E-2</v>
      </c>
      <c r="E8" s="17">
        <v>8.7142999999999998E-2</v>
      </c>
      <c r="F8" s="17">
        <v>0.10937899999999999</v>
      </c>
      <c r="G8" s="17">
        <v>0.12639600000000001</v>
      </c>
      <c r="H8" s="17">
        <v>0.10284699999999999</v>
      </c>
      <c r="I8" s="14"/>
      <c r="J8" s="14"/>
    </row>
    <row r="9" spans="1:10" s="16" customFormat="1" ht="11.25" x14ac:dyDescent="0.2">
      <c r="A9" s="14"/>
      <c r="B9" s="15" t="s">
        <v>14</v>
      </c>
      <c r="C9" s="17">
        <v>10</v>
      </c>
      <c r="D9" s="17">
        <v>10</v>
      </c>
      <c r="E9" s="17">
        <v>10</v>
      </c>
      <c r="F9" s="17">
        <v>10</v>
      </c>
      <c r="G9" s="17">
        <v>10</v>
      </c>
      <c r="H9" s="17">
        <v>18</v>
      </c>
      <c r="I9" s="14"/>
      <c r="J9" s="14"/>
    </row>
    <row r="10" spans="1:10" s="16" customFormat="1" ht="11.25" x14ac:dyDescent="0.2">
      <c r="A10" s="14"/>
      <c r="B10" s="15" t="s">
        <v>15</v>
      </c>
      <c r="C10" s="49">
        <v>17</v>
      </c>
      <c r="D10" s="49">
        <v>5</v>
      </c>
      <c r="E10" s="49">
        <v>9</v>
      </c>
      <c r="F10" s="49">
        <v>5</v>
      </c>
      <c r="G10" s="49">
        <v>4</v>
      </c>
      <c r="H10" s="49">
        <v>56.000000000000007</v>
      </c>
      <c r="I10" s="14"/>
      <c r="J10" s="14"/>
    </row>
    <row r="11" spans="1:10" x14ac:dyDescent="0.25">
      <c r="A11" s="3"/>
      <c r="B11" s="3">
        <v>1</v>
      </c>
      <c r="C11" s="6">
        <v>2.1309999999999999E-2</v>
      </c>
      <c r="D11" s="7">
        <v>4.8799999999999998E-3</v>
      </c>
      <c r="E11" s="7">
        <v>1.026E-2</v>
      </c>
      <c r="F11" s="7">
        <v>3.4340000000000002E-2</v>
      </c>
      <c r="G11" s="7">
        <v>-7.0499999999999998E-3</v>
      </c>
      <c r="H11" s="7">
        <v>3.1530000000000002E-2</v>
      </c>
      <c r="I11" s="12"/>
      <c r="J11" s="3"/>
    </row>
    <row r="12" spans="1:10" x14ac:dyDescent="0.25">
      <c r="A12" s="3"/>
      <c r="B12" s="3">
        <v>2</v>
      </c>
      <c r="C12" s="6">
        <v>2.0799999999999999E-2</v>
      </c>
      <c r="D12" s="7">
        <v>1.0800000000000001E-2</v>
      </c>
      <c r="E12" s="7">
        <v>1.4149999999999999E-2</v>
      </c>
      <c r="F12" s="7">
        <v>3.7659999999999999E-2</v>
      </c>
      <c r="G12" s="7">
        <v>-6.3E-3</v>
      </c>
      <c r="H12" s="7">
        <v>3.0509999999999999E-2</v>
      </c>
      <c r="I12" s="12"/>
      <c r="J12" s="3"/>
    </row>
    <row r="13" spans="1:10" x14ac:dyDescent="0.25">
      <c r="A13" s="3"/>
      <c r="B13" s="3">
        <v>3</v>
      </c>
      <c r="C13" s="6">
        <v>2.0109999999999999E-2</v>
      </c>
      <c r="D13" s="7">
        <v>1.6410000000000001E-2</v>
      </c>
      <c r="E13" s="7">
        <v>1.7579999999999998E-2</v>
      </c>
      <c r="F13" s="7">
        <v>3.9940000000000003E-2</v>
      </c>
      <c r="G13" s="7">
        <v>-5.3299999999999997E-3</v>
      </c>
      <c r="H13" s="7">
        <v>2.9819999999999999E-2</v>
      </c>
      <c r="I13" s="12"/>
      <c r="J13" s="3"/>
    </row>
    <row r="14" spans="1:10" x14ac:dyDescent="0.25">
      <c r="A14" s="3"/>
      <c r="B14" s="3">
        <v>4</v>
      </c>
      <c r="C14" s="6">
        <v>1.9390000000000001E-2</v>
      </c>
      <c r="D14" s="7">
        <v>2.044E-2</v>
      </c>
      <c r="E14" s="7">
        <v>1.9879999999999998E-2</v>
      </c>
      <c r="F14" s="7">
        <v>4.1680000000000002E-2</v>
      </c>
      <c r="G14" s="7">
        <v>-4.2599999999999999E-3</v>
      </c>
      <c r="H14" s="7">
        <v>2.9600000000000001E-2</v>
      </c>
      <c r="I14" s="12"/>
      <c r="J14" s="3"/>
    </row>
    <row r="15" spans="1:10" x14ac:dyDescent="0.25">
      <c r="A15" s="11"/>
      <c r="B15" s="8">
        <v>5</v>
      </c>
      <c r="C15" s="9">
        <v>1.8780000000000002E-2</v>
      </c>
      <c r="D15" s="10">
        <v>2.2849999999999999E-2</v>
      </c>
      <c r="E15" s="10">
        <v>2.2169999999999999E-2</v>
      </c>
      <c r="F15" s="10">
        <v>4.2950000000000002E-2</v>
      </c>
      <c r="G15" s="10">
        <v>-3.14E-3</v>
      </c>
      <c r="H15" s="10">
        <v>2.962E-2</v>
      </c>
      <c r="I15" s="12"/>
      <c r="J15" s="3"/>
    </row>
    <row r="16" spans="1:10" x14ac:dyDescent="0.25">
      <c r="A16" s="3"/>
      <c r="B16" s="3">
        <v>6</v>
      </c>
      <c r="C16" s="6">
        <v>1.8339999999999999E-2</v>
      </c>
      <c r="D16" s="7">
        <v>2.4719999999999999E-2</v>
      </c>
      <c r="E16" s="7">
        <v>2.4049999999999998E-2</v>
      </c>
      <c r="F16" s="7">
        <v>4.3990000000000001E-2</v>
      </c>
      <c r="G16" s="7">
        <v>-1.97E-3</v>
      </c>
      <c r="H16" s="7">
        <v>2.9870000000000001E-2</v>
      </c>
      <c r="I16" s="12"/>
      <c r="J16" s="3"/>
    </row>
    <row r="17" spans="1:10" x14ac:dyDescent="0.25">
      <c r="A17" s="3"/>
      <c r="B17" s="3">
        <v>7</v>
      </c>
      <c r="C17" s="6">
        <v>1.806E-2</v>
      </c>
      <c r="D17" s="7">
        <v>2.699E-2</v>
      </c>
      <c r="E17" s="7">
        <v>2.5669999999999998E-2</v>
      </c>
      <c r="F17" s="7">
        <v>4.4979999999999999E-2</v>
      </c>
      <c r="G17" s="7">
        <v>-1.1E-4</v>
      </c>
      <c r="H17" s="7">
        <v>3.0210000000000001E-2</v>
      </c>
      <c r="I17" s="12"/>
      <c r="J17" s="3"/>
    </row>
    <row r="18" spans="1:10" x14ac:dyDescent="0.25">
      <c r="A18" s="3"/>
      <c r="B18" s="3">
        <v>8</v>
      </c>
      <c r="C18" s="6">
        <v>1.7999999999999999E-2</v>
      </c>
      <c r="D18" s="7">
        <v>2.87E-2</v>
      </c>
      <c r="E18" s="7">
        <v>2.6939999999999999E-2</v>
      </c>
      <c r="F18" s="7">
        <v>4.5999999999999999E-2</v>
      </c>
      <c r="G18" s="7">
        <v>3.2000000000000003E-4</v>
      </c>
      <c r="H18" s="7">
        <v>3.0519999999999999E-2</v>
      </c>
      <c r="I18" s="12"/>
      <c r="J18" s="3"/>
    </row>
    <row r="19" spans="1:10" x14ac:dyDescent="0.25">
      <c r="A19" s="3"/>
      <c r="B19" s="3">
        <v>9</v>
      </c>
      <c r="C19" s="6">
        <v>1.8069999999999999E-2</v>
      </c>
      <c r="D19" s="7">
        <v>3.014E-2</v>
      </c>
      <c r="E19" s="7">
        <v>2.8139999999999998E-2</v>
      </c>
      <c r="F19" s="7">
        <v>4.7109999999999999E-2</v>
      </c>
      <c r="G19" s="7">
        <v>1.5900000000000001E-3</v>
      </c>
      <c r="H19" s="7">
        <v>3.0859999999999999E-2</v>
      </c>
      <c r="I19" s="12"/>
      <c r="J19" s="3"/>
    </row>
    <row r="20" spans="1:10" x14ac:dyDescent="0.25">
      <c r="A20" s="3"/>
      <c r="B20" s="8">
        <v>10</v>
      </c>
      <c r="C20" s="9">
        <v>1.822E-2</v>
      </c>
      <c r="D20" s="10">
        <v>3.175E-2</v>
      </c>
      <c r="E20" s="10">
        <v>2.86E-2</v>
      </c>
      <c r="F20" s="10">
        <v>4.8430000000000001E-2</v>
      </c>
      <c r="G20" s="10">
        <v>2.5600000000000002E-3</v>
      </c>
      <c r="H20" s="10">
        <v>3.1109999999999999E-2</v>
      </c>
      <c r="I20" s="12"/>
      <c r="J20" s="3"/>
    </row>
    <row r="21" spans="1:10" x14ac:dyDescent="0.25">
      <c r="A21" s="3"/>
      <c r="B21" s="3">
        <v>11</v>
      </c>
      <c r="C21" s="6">
        <v>1.8440000000000002E-2</v>
      </c>
      <c r="D21" s="7">
        <v>3.3119999999999997E-2</v>
      </c>
      <c r="E21" s="7">
        <v>2.8910000000000002E-2</v>
      </c>
      <c r="F21" s="7">
        <v>4.9489999999999999E-2</v>
      </c>
      <c r="G21" s="7">
        <v>3.9100000000000003E-3</v>
      </c>
      <c r="H21" s="7">
        <v>3.1460000000000002E-2</v>
      </c>
      <c r="I21" s="12"/>
      <c r="J21" s="3"/>
    </row>
    <row r="22" spans="1:10" x14ac:dyDescent="0.25">
      <c r="A22" s="3"/>
      <c r="B22" s="3">
        <v>12</v>
      </c>
      <c r="C22" s="6">
        <v>1.8669999999999999E-2</v>
      </c>
      <c r="D22" s="7">
        <v>3.4229999999999997E-2</v>
      </c>
      <c r="E22" s="7">
        <v>2.9239999999999999E-2</v>
      </c>
      <c r="F22" s="7">
        <v>5.0220000000000001E-2</v>
      </c>
      <c r="G22" s="7">
        <v>4.1599999999999996E-3</v>
      </c>
      <c r="H22" s="7">
        <v>3.1609999999999999E-2</v>
      </c>
      <c r="I22" s="12"/>
      <c r="J22" s="3"/>
    </row>
    <row r="23" spans="1:10" x14ac:dyDescent="0.25">
      <c r="A23" s="3"/>
      <c r="B23" s="3">
        <v>13</v>
      </c>
      <c r="C23" s="6">
        <v>1.8890000000000001E-2</v>
      </c>
      <c r="D23" s="7">
        <v>3.5139999999999998E-2</v>
      </c>
      <c r="E23" s="7">
        <v>2.9569999999999999E-2</v>
      </c>
      <c r="F23" s="7">
        <v>5.0729999999999997E-2</v>
      </c>
      <c r="G23" s="7">
        <v>5.3400000000000001E-3</v>
      </c>
      <c r="H23" s="7">
        <v>3.1780000000000003E-2</v>
      </c>
      <c r="I23" s="12"/>
      <c r="J23" s="3"/>
    </row>
    <row r="24" spans="1:10" x14ac:dyDescent="0.25">
      <c r="A24" s="3"/>
      <c r="B24" s="3">
        <v>14</v>
      </c>
      <c r="C24" s="6">
        <v>1.9130000000000001E-2</v>
      </c>
      <c r="D24" s="7">
        <v>3.5900000000000001E-2</v>
      </c>
      <c r="E24" s="7">
        <v>2.989E-2</v>
      </c>
      <c r="F24" s="7">
        <v>5.1049999999999998E-2</v>
      </c>
      <c r="G24" s="7">
        <v>5.3E-3</v>
      </c>
      <c r="H24" s="7">
        <v>3.1989999999999998E-2</v>
      </c>
      <c r="I24" s="12"/>
      <c r="J24" s="3"/>
    </row>
    <row r="25" spans="1:10" x14ac:dyDescent="0.25">
      <c r="A25" s="3"/>
      <c r="B25" s="8">
        <v>15</v>
      </c>
      <c r="C25" s="9">
        <v>1.9439999999999999E-2</v>
      </c>
      <c r="D25" s="10">
        <v>3.6549999999999999E-2</v>
      </c>
      <c r="E25" s="10">
        <v>3.0210000000000001E-2</v>
      </c>
      <c r="F25" s="10">
        <v>5.1240000000000001E-2</v>
      </c>
      <c r="G25" s="10">
        <v>5.6899999999999997E-3</v>
      </c>
      <c r="H25" s="10">
        <v>3.2190000000000003E-2</v>
      </c>
      <c r="I25" s="12"/>
      <c r="J25" s="3"/>
    </row>
    <row r="26" spans="1:10" x14ac:dyDescent="0.25">
      <c r="A26" s="3"/>
      <c r="B26" s="3">
        <v>16</v>
      </c>
      <c r="C26" s="6">
        <v>1.983E-2</v>
      </c>
      <c r="D26" s="7">
        <v>3.7109999999999997E-2</v>
      </c>
      <c r="E26" s="7">
        <v>3.0519999999999999E-2</v>
      </c>
      <c r="F26" s="7">
        <v>5.1330000000000001E-2</v>
      </c>
      <c r="G26" s="7">
        <v>6.1999999999999998E-3</v>
      </c>
      <c r="H26" s="7">
        <v>3.2329999999999998E-2</v>
      </c>
      <c r="I26" s="12"/>
      <c r="J26" s="3"/>
    </row>
    <row r="27" spans="1:10" x14ac:dyDescent="0.25">
      <c r="A27" s="3"/>
      <c r="B27" s="3">
        <v>17</v>
      </c>
      <c r="C27" s="6">
        <v>2.027E-2</v>
      </c>
      <c r="D27" s="7">
        <v>3.7589999999999998E-2</v>
      </c>
      <c r="E27" s="7">
        <v>3.082E-2</v>
      </c>
      <c r="F27" s="7">
        <v>5.1339999999999997E-2</v>
      </c>
      <c r="G27" s="7">
        <v>6.62E-3</v>
      </c>
      <c r="H27" s="7">
        <v>3.243E-2</v>
      </c>
      <c r="I27" s="12"/>
      <c r="J27" s="3"/>
    </row>
    <row r="28" spans="1:10" x14ac:dyDescent="0.25">
      <c r="A28" s="3"/>
      <c r="B28" s="3">
        <v>18</v>
      </c>
      <c r="C28" s="6">
        <v>2.0740000000000001E-2</v>
      </c>
      <c r="D28" s="7">
        <v>3.8019999999999998E-2</v>
      </c>
      <c r="E28" s="7">
        <v>3.1109999999999999E-2</v>
      </c>
      <c r="F28" s="7">
        <v>5.1290000000000002E-2</v>
      </c>
      <c r="G28" s="7">
        <v>6.94E-3</v>
      </c>
      <c r="H28" s="7">
        <v>3.2500000000000001E-2</v>
      </c>
      <c r="I28" s="12"/>
      <c r="J28" s="3"/>
    </row>
    <row r="29" spans="1:10" x14ac:dyDescent="0.25">
      <c r="A29" s="3"/>
      <c r="B29" s="3">
        <v>19</v>
      </c>
      <c r="C29" s="6">
        <v>2.1239999999999998E-2</v>
      </c>
      <c r="D29" s="7">
        <v>3.8390000000000001E-2</v>
      </c>
      <c r="E29" s="7">
        <v>3.1390000000000001E-2</v>
      </c>
      <c r="F29" s="7">
        <v>5.1200000000000002E-2</v>
      </c>
      <c r="G29" s="7">
        <v>7.1700000000000002E-3</v>
      </c>
      <c r="H29" s="7">
        <v>3.2550000000000003E-2</v>
      </c>
      <c r="I29" s="12"/>
      <c r="J29" s="3"/>
    </row>
    <row r="30" spans="1:10" x14ac:dyDescent="0.25">
      <c r="A30" s="3"/>
      <c r="B30" s="8">
        <v>20</v>
      </c>
      <c r="C30" s="9">
        <v>2.1739999999999999E-2</v>
      </c>
      <c r="D30" s="10">
        <v>3.8719999999999997E-2</v>
      </c>
      <c r="E30" s="10">
        <v>3.1660000000000001E-2</v>
      </c>
      <c r="F30" s="10">
        <v>5.1069999999999997E-2</v>
      </c>
      <c r="G30" s="10">
        <v>7.3099999999999997E-3</v>
      </c>
      <c r="H30" s="10">
        <v>3.2579999999999998E-2</v>
      </c>
      <c r="I30" s="12"/>
      <c r="J30" s="3"/>
    </row>
    <row r="31" spans="1:10" x14ac:dyDescent="0.25">
      <c r="A31" s="3"/>
      <c r="B31" s="3">
        <v>21</v>
      </c>
      <c r="C31" s="6">
        <v>2.2239999999999999E-2</v>
      </c>
      <c r="D31" s="7">
        <v>3.9019999999999999E-2</v>
      </c>
      <c r="E31" s="7">
        <v>3.1919999999999997E-2</v>
      </c>
      <c r="F31" s="7">
        <v>5.092E-2</v>
      </c>
      <c r="G31" s="7">
        <v>7.3600000000000002E-3</v>
      </c>
      <c r="H31" s="7">
        <v>3.2590000000000001E-2</v>
      </c>
      <c r="I31" s="12"/>
      <c r="J31" s="3"/>
    </row>
    <row r="32" spans="1:10" x14ac:dyDescent="0.25">
      <c r="A32" s="3"/>
      <c r="B32" s="3">
        <v>22</v>
      </c>
      <c r="C32" s="6">
        <v>2.273E-2</v>
      </c>
      <c r="D32" s="7">
        <v>3.9280000000000002E-2</v>
      </c>
      <c r="E32" s="7">
        <v>3.2169999999999997E-2</v>
      </c>
      <c r="F32" s="7">
        <v>5.0750000000000003E-2</v>
      </c>
      <c r="G32" s="7">
        <v>7.3699999999999998E-3</v>
      </c>
      <c r="H32" s="7">
        <v>3.2590000000000001E-2</v>
      </c>
      <c r="I32" s="12"/>
      <c r="J32" s="3"/>
    </row>
    <row r="33" spans="1:10" x14ac:dyDescent="0.25">
      <c r="A33" s="3"/>
      <c r="B33" s="3">
        <v>23</v>
      </c>
      <c r="C33" s="6">
        <v>2.3220000000000001E-2</v>
      </c>
      <c r="D33" s="7">
        <v>3.952E-2</v>
      </c>
      <c r="E33" s="7">
        <v>3.2410000000000001E-2</v>
      </c>
      <c r="F33" s="7">
        <v>5.0560000000000001E-2</v>
      </c>
      <c r="G33" s="7">
        <v>7.4000000000000003E-3</v>
      </c>
      <c r="H33" s="7">
        <v>3.2579999999999998E-2</v>
      </c>
      <c r="I33" s="12"/>
      <c r="J33" s="3"/>
    </row>
    <row r="34" spans="1:10" x14ac:dyDescent="0.25">
      <c r="A34" s="3"/>
      <c r="B34" s="3">
        <v>24</v>
      </c>
      <c r="C34" s="6">
        <v>2.3699999999999999E-2</v>
      </c>
      <c r="D34" s="7">
        <v>3.9739999999999998E-2</v>
      </c>
      <c r="E34" s="7">
        <v>3.2640000000000002E-2</v>
      </c>
      <c r="F34" s="7">
        <v>5.0369999999999998E-2</v>
      </c>
      <c r="G34" s="7">
        <v>7.4700000000000001E-3</v>
      </c>
      <c r="H34" s="7">
        <v>3.2579999999999998E-2</v>
      </c>
      <c r="I34" s="12"/>
      <c r="J34" s="3"/>
    </row>
    <row r="35" spans="1:10" x14ac:dyDescent="0.25">
      <c r="A35" s="3"/>
      <c r="B35" s="8">
        <v>25</v>
      </c>
      <c r="C35" s="9">
        <v>2.4160000000000001E-2</v>
      </c>
      <c r="D35" s="10">
        <v>3.993E-2</v>
      </c>
      <c r="E35" s="10">
        <v>3.286E-2</v>
      </c>
      <c r="F35" s="10">
        <v>5.0169999999999999E-2</v>
      </c>
      <c r="G35" s="10">
        <v>7.6099999999999996E-3</v>
      </c>
      <c r="H35" s="10">
        <v>3.2570000000000002E-2</v>
      </c>
      <c r="I35" s="12"/>
      <c r="J35" s="3"/>
    </row>
    <row r="36" spans="1:10" x14ac:dyDescent="0.25">
      <c r="A36" s="3"/>
      <c r="B36" s="3">
        <v>26</v>
      </c>
      <c r="C36" s="6">
        <v>2.461E-2</v>
      </c>
      <c r="D36" s="7">
        <v>4.011E-2</v>
      </c>
      <c r="E36" s="7">
        <v>3.3070000000000002E-2</v>
      </c>
      <c r="F36" s="7">
        <v>4.9959999999999997E-2</v>
      </c>
      <c r="G36" s="7">
        <v>7.8300000000000002E-3</v>
      </c>
      <c r="H36" s="7">
        <v>3.2570000000000002E-2</v>
      </c>
      <c r="I36" s="12"/>
      <c r="J36" s="3"/>
    </row>
    <row r="37" spans="1:10" x14ac:dyDescent="0.25">
      <c r="A37" s="3"/>
      <c r="B37" s="3">
        <v>27</v>
      </c>
      <c r="C37" s="6">
        <v>2.504E-2</v>
      </c>
      <c r="D37" s="7">
        <v>4.027E-2</v>
      </c>
      <c r="E37" s="7">
        <v>3.3270000000000001E-2</v>
      </c>
      <c r="F37" s="7">
        <v>4.9759999999999999E-2</v>
      </c>
      <c r="G37" s="7">
        <v>8.1200000000000005E-3</v>
      </c>
      <c r="H37" s="7">
        <v>3.2559999999999999E-2</v>
      </c>
      <c r="I37" s="12"/>
      <c r="J37" s="3"/>
    </row>
    <row r="38" spans="1:10" x14ac:dyDescent="0.25">
      <c r="A38" s="3"/>
      <c r="B38" s="3">
        <v>28</v>
      </c>
      <c r="C38" s="6">
        <v>2.546E-2</v>
      </c>
      <c r="D38" s="7">
        <v>4.0419999999999998E-2</v>
      </c>
      <c r="E38" s="7">
        <v>3.347E-2</v>
      </c>
      <c r="F38" s="7">
        <v>4.9549999999999997E-2</v>
      </c>
      <c r="G38" s="7">
        <v>8.4600000000000005E-3</v>
      </c>
      <c r="H38" s="7">
        <v>3.2550000000000003E-2</v>
      </c>
      <c r="I38" s="12"/>
      <c r="J38" s="3"/>
    </row>
    <row r="39" spans="1:10" x14ac:dyDescent="0.25">
      <c r="A39" s="3"/>
      <c r="B39" s="3">
        <v>29</v>
      </c>
      <c r="C39" s="6">
        <v>2.5860000000000001E-2</v>
      </c>
      <c r="D39" s="7">
        <v>4.0550000000000003E-2</v>
      </c>
      <c r="E39" s="7">
        <v>3.3649999999999999E-2</v>
      </c>
      <c r="F39" s="7">
        <v>4.9349999999999998E-2</v>
      </c>
      <c r="G39" s="7">
        <v>8.8299999999999993E-3</v>
      </c>
      <c r="H39" s="7">
        <v>3.2539999999999999E-2</v>
      </c>
      <c r="I39" s="12"/>
      <c r="J39" s="3"/>
    </row>
    <row r="40" spans="1:10" x14ac:dyDescent="0.25">
      <c r="A40" s="3"/>
      <c r="B40" s="8">
        <v>30</v>
      </c>
      <c r="C40" s="9">
        <v>2.6249999999999999E-2</v>
      </c>
      <c r="D40" s="10">
        <v>4.0680000000000001E-2</v>
      </c>
      <c r="E40" s="10">
        <v>3.3829999999999999E-2</v>
      </c>
      <c r="F40" s="10">
        <v>4.9149999999999999E-2</v>
      </c>
      <c r="G40" s="10">
        <v>9.2300000000000004E-3</v>
      </c>
      <c r="H40" s="10">
        <v>3.252E-2</v>
      </c>
      <c r="I40" s="12"/>
      <c r="J40" s="3"/>
    </row>
    <row r="41" spans="1:10" x14ac:dyDescent="0.25">
      <c r="A41" s="3"/>
      <c r="B41" s="3">
        <v>31</v>
      </c>
      <c r="C41" s="6">
        <v>2.6620000000000001E-2</v>
      </c>
      <c r="D41" s="7">
        <v>4.079E-2</v>
      </c>
      <c r="E41" s="7">
        <v>3.4000000000000002E-2</v>
      </c>
      <c r="F41" s="7">
        <v>4.895E-2</v>
      </c>
      <c r="G41" s="7">
        <v>9.6299999999999997E-3</v>
      </c>
      <c r="H41" s="7">
        <v>3.2489999999999998E-2</v>
      </c>
      <c r="I41" s="12"/>
      <c r="J41" s="3"/>
    </row>
    <row r="42" spans="1:10" x14ac:dyDescent="0.25">
      <c r="A42" s="3"/>
      <c r="B42" s="3">
        <v>32</v>
      </c>
      <c r="C42" s="6">
        <v>2.6980000000000001E-2</v>
      </c>
      <c r="D42" s="7">
        <v>4.0899999999999999E-2</v>
      </c>
      <c r="E42" s="7">
        <v>3.4160000000000003E-2</v>
      </c>
      <c r="F42" s="7">
        <v>4.8759999999999998E-2</v>
      </c>
      <c r="G42" s="7">
        <v>1.005E-2</v>
      </c>
      <c r="H42" s="7">
        <v>3.2460000000000003E-2</v>
      </c>
      <c r="I42" s="12"/>
      <c r="J42" s="3"/>
    </row>
    <row r="43" spans="1:10" x14ac:dyDescent="0.25">
      <c r="A43" s="3"/>
      <c r="B43" s="3">
        <v>33</v>
      </c>
      <c r="C43" s="6">
        <v>2.7320000000000001E-2</v>
      </c>
      <c r="D43" s="7">
        <v>4.1000000000000002E-2</v>
      </c>
      <c r="E43" s="7">
        <v>3.4320000000000003E-2</v>
      </c>
      <c r="F43" s="7">
        <v>4.8570000000000002E-2</v>
      </c>
      <c r="G43" s="7">
        <v>1.047E-2</v>
      </c>
      <c r="H43" s="7">
        <v>3.2419999999999997E-2</v>
      </c>
      <c r="I43" s="12"/>
      <c r="J43" s="3"/>
    </row>
    <row r="44" spans="1:10" x14ac:dyDescent="0.25">
      <c r="A44" s="3"/>
      <c r="B44" s="3">
        <v>34</v>
      </c>
      <c r="C44" s="6">
        <v>2.7650000000000001E-2</v>
      </c>
      <c r="D44" s="7">
        <v>4.1090000000000002E-2</v>
      </c>
      <c r="E44" s="7">
        <v>3.4470000000000001E-2</v>
      </c>
      <c r="F44" s="7">
        <v>4.8390000000000002E-2</v>
      </c>
      <c r="G44" s="7">
        <v>1.0880000000000001E-2</v>
      </c>
      <c r="H44" s="7">
        <v>3.2370000000000003E-2</v>
      </c>
      <c r="I44" s="12"/>
      <c r="J44" s="3"/>
    </row>
    <row r="45" spans="1:10" x14ac:dyDescent="0.25">
      <c r="A45" s="3"/>
      <c r="B45" s="8">
        <v>35</v>
      </c>
      <c r="C45" s="9">
        <v>2.7969999999999998E-2</v>
      </c>
      <c r="D45" s="10">
        <v>4.1169999999999998E-2</v>
      </c>
      <c r="E45" s="10">
        <v>3.4610000000000002E-2</v>
      </c>
      <c r="F45" s="10">
        <v>4.8210000000000003E-2</v>
      </c>
      <c r="G45" s="10">
        <v>1.1299999999999999E-2</v>
      </c>
      <c r="H45" s="10">
        <v>3.2320000000000002E-2</v>
      </c>
      <c r="I45" s="12"/>
      <c r="J45" s="3"/>
    </row>
    <row r="46" spans="1:10" x14ac:dyDescent="0.25">
      <c r="A46" s="3"/>
      <c r="B46" s="3">
        <v>36</v>
      </c>
      <c r="C46" s="6">
        <v>2.828E-2</v>
      </c>
      <c r="D46" s="7">
        <v>4.1250000000000002E-2</v>
      </c>
      <c r="E46" s="7">
        <v>3.4750000000000003E-2</v>
      </c>
      <c r="F46" s="7">
        <v>4.8039999999999999E-2</v>
      </c>
      <c r="G46" s="7">
        <v>1.17E-2</v>
      </c>
      <c r="H46" s="7">
        <v>3.2259999999999997E-2</v>
      </c>
      <c r="I46" s="12"/>
      <c r="J46" s="3"/>
    </row>
    <row r="47" spans="1:10" x14ac:dyDescent="0.25">
      <c r="A47" s="3"/>
      <c r="B47" s="3">
        <v>37</v>
      </c>
      <c r="C47" s="6">
        <v>2.8570000000000002E-2</v>
      </c>
      <c r="D47" s="7">
        <v>4.1329999999999999E-2</v>
      </c>
      <c r="E47" s="7">
        <v>3.4889999999999997E-2</v>
      </c>
      <c r="F47" s="7">
        <v>4.7870000000000003E-2</v>
      </c>
      <c r="G47" s="7">
        <v>1.21E-2</v>
      </c>
      <c r="H47" s="7">
        <v>3.2190000000000003E-2</v>
      </c>
      <c r="I47" s="12"/>
      <c r="J47" s="3"/>
    </row>
    <row r="48" spans="1:10" x14ac:dyDescent="0.25">
      <c r="A48" s="3"/>
      <c r="B48" s="3">
        <v>38</v>
      </c>
      <c r="C48" s="6">
        <v>2.8850000000000001E-2</v>
      </c>
      <c r="D48" s="7">
        <v>4.1399999999999999E-2</v>
      </c>
      <c r="E48" s="7">
        <v>3.5009999999999999E-2</v>
      </c>
      <c r="F48" s="7">
        <v>4.7710000000000002E-2</v>
      </c>
      <c r="G48" s="7">
        <v>1.2500000000000001E-2</v>
      </c>
      <c r="H48" s="7">
        <v>3.2120000000000003E-2</v>
      </c>
      <c r="I48" s="12"/>
      <c r="J48" s="3"/>
    </row>
    <row r="49" spans="1:10" x14ac:dyDescent="0.25">
      <c r="A49" s="3"/>
      <c r="B49" s="3">
        <v>39</v>
      </c>
      <c r="C49" s="6">
        <v>2.912E-2</v>
      </c>
      <c r="D49" s="7">
        <v>4.1459999999999997E-2</v>
      </c>
      <c r="E49" s="7">
        <v>3.5139999999999998E-2</v>
      </c>
      <c r="F49" s="7">
        <v>4.7550000000000002E-2</v>
      </c>
      <c r="G49" s="7">
        <v>1.2880000000000001E-2</v>
      </c>
      <c r="H49" s="7">
        <v>3.2030000000000003E-2</v>
      </c>
      <c r="I49" s="12"/>
      <c r="J49" s="3"/>
    </row>
    <row r="50" spans="1:10" x14ac:dyDescent="0.25">
      <c r="A50" s="3"/>
      <c r="B50" s="8">
        <v>40</v>
      </c>
      <c r="C50" s="9">
        <v>2.938E-2</v>
      </c>
      <c r="D50" s="10">
        <v>4.1520000000000001E-2</v>
      </c>
      <c r="E50" s="10">
        <v>3.526E-2</v>
      </c>
      <c r="F50" s="10">
        <v>4.7399999999999998E-2</v>
      </c>
      <c r="G50" s="10">
        <v>1.325E-2</v>
      </c>
      <c r="H50" s="10">
        <v>3.1940000000000003E-2</v>
      </c>
      <c r="I50" s="12"/>
      <c r="J50" s="3"/>
    </row>
    <row r="51" spans="1:10" x14ac:dyDescent="0.25">
      <c r="A51" s="3"/>
      <c r="B51" s="3">
        <v>41</v>
      </c>
      <c r="C51" s="6">
        <v>2.963E-2</v>
      </c>
      <c r="D51" s="7">
        <v>4.1579999999999999E-2</v>
      </c>
      <c r="E51" s="7">
        <v>3.5369999999999999E-2</v>
      </c>
      <c r="F51" s="7">
        <v>4.725E-2</v>
      </c>
      <c r="G51" s="7">
        <v>1.3610000000000001E-2</v>
      </c>
      <c r="H51" s="7">
        <v>3.1829999999999997E-2</v>
      </c>
      <c r="I51" s="12"/>
      <c r="J51" s="3"/>
    </row>
    <row r="52" spans="1:10" x14ac:dyDescent="0.25">
      <c r="A52" s="3"/>
      <c r="B52" s="3">
        <v>42</v>
      </c>
      <c r="C52" s="6">
        <v>2.9860000000000001E-2</v>
      </c>
      <c r="D52" s="7">
        <v>4.163E-2</v>
      </c>
      <c r="E52" s="7">
        <v>3.5479999999999998E-2</v>
      </c>
      <c r="F52" s="7">
        <v>4.7109999999999999E-2</v>
      </c>
      <c r="G52" s="7">
        <v>1.396E-2</v>
      </c>
      <c r="H52" s="7">
        <v>3.1719999999999998E-2</v>
      </c>
      <c r="I52" s="12"/>
      <c r="J52" s="3"/>
    </row>
    <row r="53" spans="1:10" x14ac:dyDescent="0.25">
      <c r="A53" s="3"/>
      <c r="B53" s="3">
        <v>43</v>
      </c>
      <c r="C53" s="6">
        <v>3.0089999999999999E-2</v>
      </c>
      <c r="D53" s="7">
        <v>4.1689999999999998E-2</v>
      </c>
      <c r="E53" s="7">
        <v>3.5580000000000001E-2</v>
      </c>
      <c r="F53" s="7">
        <v>4.6969999999999998E-2</v>
      </c>
      <c r="G53" s="7">
        <v>1.43E-2</v>
      </c>
      <c r="H53" s="7">
        <v>3.1620000000000002E-2</v>
      </c>
      <c r="I53" s="12"/>
      <c r="J53" s="3"/>
    </row>
    <row r="54" spans="1:10" x14ac:dyDescent="0.25">
      <c r="A54" s="3"/>
      <c r="B54" s="3">
        <v>44</v>
      </c>
      <c r="C54" s="6">
        <v>3.032E-2</v>
      </c>
      <c r="D54" s="7">
        <v>4.1730000000000003E-2</v>
      </c>
      <c r="E54" s="7">
        <v>3.569E-2</v>
      </c>
      <c r="F54" s="7">
        <v>4.684E-2</v>
      </c>
      <c r="G54" s="7">
        <v>1.4630000000000001E-2</v>
      </c>
      <c r="H54" s="7">
        <v>3.1530000000000002E-2</v>
      </c>
      <c r="I54" s="12"/>
      <c r="J54" s="3"/>
    </row>
    <row r="55" spans="1:10" x14ac:dyDescent="0.25">
      <c r="A55" s="3"/>
      <c r="B55" s="8">
        <v>45</v>
      </c>
      <c r="C55" s="9">
        <v>3.0530000000000002E-2</v>
      </c>
      <c r="D55" s="10">
        <v>4.1779999999999998E-2</v>
      </c>
      <c r="E55" s="10">
        <v>3.5779999999999999E-2</v>
      </c>
      <c r="F55" s="10">
        <v>4.6710000000000002E-2</v>
      </c>
      <c r="G55" s="10">
        <v>1.495E-2</v>
      </c>
      <c r="H55" s="10">
        <v>3.1449999999999999E-2</v>
      </c>
      <c r="I55" s="12"/>
      <c r="J55" s="3"/>
    </row>
    <row r="56" spans="1:10" x14ac:dyDescent="0.25">
      <c r="A56" s="3"/>
      <c r="B56" s="3">
        <v>46</v>
      </c>
      <c r="C56" s="6">
        <v>3.073E-2</v>
      </c>
      <c r="D56" s="7">
        <v>4.1820000000000003E-2</v>
      </c>
      <c r="E56" s="7">
        <v>3.5880000000000002E-2</v>
      </c>
      <c r="F56" s="7">
        <v>4.6580000000000003E-2</v>
      </c>
      <c r="G56" s="7">
        <v>1.5259999999999999E-2</v>
      </c>
      <c r="H56" s="7">
        <v>3.1390000000000001E-2</v>
      </c>
      <c r="I56" s="12"/>
      <c r="J56" s="3"/>
    </row>
    <row r="57" spans="1:10" x14ac:dyDescent="0.25">
      <c r="A57" s="3"/>
      <c r="B57" s="3">
        <v>47</v>
      </c>
      <c r="C57" s="6">
        <v>3.0929999999999999E-2</v>
      </c>
      <c r="D57" s="7">
        <v>4.1860000000000001E-2</v>
      </c>
      <c r="E57" s="7">
        <v>3.5970000000000002E-2</v>
      </c>
      <c r="F57" s="7">
        <v>4.6460000000000001E-2</v>
      </c>
      <c r="G57" s="7">
        <v>1.5559999999999999E-2</v>
      </c>
      <c r="H57" s="7">
        <v>3.1350000000000003E-2</v>
      </c>
      <c r="I57" s="12"/>
      <c r="J57" s="3"/>
    </row>
    <row r="58" spans="1:10" x14ac:dyDescent="0.25">
      <c r="A58" s="3"/>
      <c r="B58" s="3">
        <v>48</v>
      </c>
      <c r="C58" s="6">
        <v>3.1119999999999998E-2</v>
      </c>
      <c r="D58" s="7">
        <v>4.19E-2</v>
      </c>
      <c r="E58" s="7">
        <v>3.6060000000000002E-2</v>
      </c>
      <c r="F58" s="7">
        <v>4.6350000000000002E-2</v>
      </c>
      <c r="G58" s="7">
        <v>1.585E-2</v>
      </c>
      <c r="H58" s="7">
        <v>3.134E-2</v>
      </c>
      <c r="I58" s="12"/>
      <c r="J58" s="3"/>
    </row>
    <row r="59" spans="1:10" x14ac:dyDescent="0.25">
      <c r="A59" s="3"/>
      <c r="B59" s="3">
        <v>49</v>
      </c>
      <c r="C59" s="6">
        <v>3.1300000000000001E-2</v>
      </c>
      <c r="D59" s="7">
        <v>4.1939999999999998E-2</v>
      </c>
      <c r="E59" s="7">
        <v>3.6139999999999999E-2</v>
      </c>
      <c r="F59" s="7">
        <v>4.6240000000000003E-2</v>
      </c>
      <c r="G59" s="7">
        <v>1.6129999999999999E-2</v>
      </c>
      <c r="H59" s="7">
        <v>3.1350000000000003E-2</v>
      </c>
      <c r="I59" s="12"/>
      <c r="J59" s="3"/>
    </row>
    <row r="60" spans="1:10" x14ac:dyDescent="0.25">
      <c r="A60" s="3"/>
      <c r="B60" s="8">
        <v>50</v>
      </c>
      <c r="C60" s="9">
        <v>3.1480000000000001E-2</v>
      </c>
      <c r="D60" s="10">
        <v>4.1980000000000003E-2</v>
      </c>
      <c r="E60" s="10">
        <v>3.6220000000000002E-2</v>
      </c>
      <c r="F60" s="10">
        <v>4.6129999999999997E-2</v>
      </c>
      <c r="G60" s="10">
        <v>1.6400000000000001E-2</v>
      </c>
      <c r="H60" s="10">
        <v>3.1390000000000001E-2</v>
      </c>
      <c r="I60" s="12"/>
      <c r="J60" s="3"/>
    </row>
    <row r="61" spans="1:10" x14ac:dyDescent="0.25">
      <c r="A61" s="3"/>
      <c r="B61" s="3">
        <v>51</v>
      </c>
      <c r="C61" s="6">
        <v>3.1649999999999998E-2</v>
      </c>
      <c r="D61" s="7">
        <v>4.2009999999999999E-2</v>
      </c>
      <c r="E61" s="7">
        <v>3.6299999999999999E-2</v>
      </c>
      <c r="F61" s="7">
        <v>4.6019999999999998E-2</v>
      </c>
      <c r="G61" s="7">
        <v>1.6660000000000001E-2</v>
      </c>
      <c r="H61" s="7">
        <v>3.1440000000000003E-2</v>
      </c>
      <c r="I61" s="12"/>
      <c r="J61" s="3"/>
    </row>
    <row r="62" spans="1:10" x14ac:dyDescent="0.25">
      <c r="A62" s="3"/>
      <c r="B62" s="3">
        <v>52</v>
      </c>
      <c r="C62" s="6">
        <v>3.1820000000000001E-2</v>
      </c>
      <c r="D62" s="7">
        <v>4.2040000000000001E-2</v>
      </c>
      <c r="E62" s="7">
        <v>3.6380000000000003E-2</v>
      </c>
      <c r="F62" s="7">
        <v>4.5920000000000002E-2</v>
      </c>
      <c r="G62" s="7">
        <v>1.6920000000000001E-2</v>
      </c>
      <c r="H62" s="7">
        <v>3.15E-2</v>
      </c>
      <c r="I62" s="12"/>
      <c r="J62" s="3"/>
    </row>
    <row r="63" spans="1:10" x14ac:dyDescent="0.25">
      <c r="A63" s="3"/>
      <c r="B63" s="3">
        <v>53</v>
      </c>
      <c r="C63" s="6">
        <v>3.1969999999999998E-2</v>
      </c>
      <c r="D63" s="7">
        <v>4.2070000000000003E-2</v>
      </c>
      <c r="E63" s="7">
        <v>3.6450000000000003E-2</v>
      </c>
      <c r="F63" s="7">
        <v>4.582E-2</v>
      </c>
      <c r="G63" s="7">
        <v>1.7160000000000002E-2</v>
      </c>
      <c r="H63" s="7">
        <v>3.1579999999999997E-2</v>
      </c>
      <c r="I63" s="12"/>
      <c r="J63" s="3"/>
    </row>
    <row r="64" spans="1:10" x14ac:dyDescent="0.25">
      <c r="A64" s="3"/>
      <c r="B64" s="3">
        <v>54</v>
      </c>
      <c r="C64" s="6">
        <v>3.2129999999999999E-2</v>
      </c>
      <c r="D64" s="7">
        <v>4.2099999999999999E-2</v>
      </c>
      <c r="E64" s="7">
        <v>3.6519999999999997E-2</v>
      </c>
      <c r="F64" s="7">
        <v>4.573E-2</v>
      </c>
      <c r="G64" s="7">
        <v>1.7399999999999999E-2</v>
      </c>
      <c r="H64" s="7">
        <v>3.1660000000000001E-2</v>
      </c>
      <c r="I64" s="12"/>
      <c r="J64" s="3"/>
    </row>
    <row r="65" spans="1:10" x14ac:dyDescent="0.25">
      <c r="A65" s="3"/>
      <c r="B65" s="8">
        <v>55</v>
      </c>
      <c r="C65" s="9">
        <v>3.2280000000000003E-2</v>
      </c>
      <c r="D65" s="10">
        <v>4.2130000000000001E-2</v>
      </c>
      <c r="E65" s="10">
        <v>3.6589999999999998E-2</v>
      </c>
      <c r="F65" s="10">
        <v>4.564E-2</v>
      </c>
      <c r="G65" s="10">
        <v>1.763E-2</v>
      </c>
      <c r="H65" s="10">
        <v>3.1739999999999997E-2</v>
      </c>
      <c r="I65" s="12"/>
      <c r="J65" s="3"/>
    </row>
    <row r="66" spans="1:10" x14ac:dyDescent="0.25">
      <c r="A66" s="3"/>
      <c r="B66" s="3">
        <v>56</v>
      </c>
      <c r="C66" s="6">
        <v>3.2419999999999997E-2</v>
      </c>
      <c r="D66" s="7">
        <v>4.2160000000000003E-2</v>
      </c>
      <c r="E66" s="7">
        <v>3.6659999999999998E-2</v>
      </c>
      <c r="F66" s="7">
        <v>4.555E-2</v>
      </c>
      <c r="G66" s="7">
        <v>1.7850000000000001E-2</v>
      </c>
      <c r="H66" s="7">
        <v>3.1829999999999997E-2</v>
      </c>
      <c r="I66" s="12"/>
      <c r="J66" s="3"/>
    </row>
    <row r="67" spans="1:10" x14ac:dyDescent="0.25">
      <c r="A67" s="3"/>
      <c r="B67" s="3">
        <v>57</v>
      </c>
      <c r="C67" s="6">
        <v>3.2559999999999999E-2</v>
      </c>
      <c r="D67" s="7">
        <v>4.2180000000000002E-2</v>
      </c>
      <c r="E67" s="7">
        <v>3.6720000000000003E-2</v>
      </c>
      <c r="F67" s="7">
        <v>4.546E-2</v>
      </c>
      <c r="G67" s="7">
        <v>1.8069999999999999E-2</v>
      </c>
      <c r="H67" s="7">
        <v>3.1919999999999997E-2</v>
      </c>
      <c r="I67" s="12"/>
      <c r="J67" s="3"/>
    </row>
    <row r="68" spans="1:10" x14ac:dyDescent="0.25">
      <c r="A68" s="3"/>
      <c r="B68" s="3">
        <v>58</v>
      </c>
      <c r="C68" s="6">
        <v>3.2689999999999997E-2</v>
      </c>
      <c r="D68" s="7">
        <v>4.2209999999999998E-2</v>
      </c>
      <c r="E68" s="7">
        <v>3.6790000000000003E-2</v>
      </c>
      <c r="F68" s="7">
        <v>4.5379999999999997E-2</v>
      </c>
      <c r="G68" s="7">
        <v>1.8280000000000001E-2</v>
      </c>
      <c r="H68" s="7">
        <v>3.202E-2</v>
      </c>
      <c r="I68" s="12"/>
      <c r="J68" s="3"/>
    </row>
    <row r="69" spans="1:10" x14ac:dyDescent="0.25">
      <c r="A69" s="3"/>
      <c r="B69" s="3">
        <v>59</v>
      </c>
      <c r="C69" s="6">
        <v>3.2820000000000002E-2</v>
      </c>
      <c r="D69" s="7">
        <v>4.2229999999999997E-2</v>
      </c>
      <c r="E69" s="7">
        <v>3.6850000000000001E-2</v>
      </c>
      <c r="F69" s="7">
        <v>4.53E-2</v>
      </c>
      <c r="G69" s="7">
        <v>1.848E-2</v>
      </c>
      <c r="H69" s="7">
        <v>3.2120000000000003E-2</v>
      </c>
      <c r="I69" s="12"/>
      <c r="J69" s="3"/>
    </row>
    <row r="70" spans="1:10" x14ac:dyDescent="0.25">
      <c r="A70" s="3"/>
      <c r="B70" s="8">
        <v>60</v>
      </c>
      <c r="C70" s="9">
        <v>3.295E-2</v>
      </c>
      <c r="D70" s="10">
        <v>4.2250000000000003E-2</v>
      </c>
      <c r="E70" s="10">
        <v>3.6909999999999998E-2</v>
      </c>
      <c r="F70" s="10">
        <v>4.5220000000000003E-2</v>
      </c>
      <c r="G70" s="10">
        <v>1.8669999999999999E-2</v>
      </c>
      <c r="H70" s="10">
        <v>3.2210000000000003E-2</v>
      </c>
      <c r="I70" s="12"/>
      <c r="J70" s="3"/>
    </row>
    <row r="71" spans="1:10" x14ac:dyDescent="0.25">
      <c r="A71" s="3"/>
      <c r="B71" s="3">
        <v>61</v>
      </c>
      <c r="C71" s="6">
        <v>3.3070000000000002E-2</v>
      </c>
      <c r="D71" s="7">
        <v>4.2279999999999998E-2</v>
      </c>
      <c r="E71" s="7">
        <v>3.696E-2</v>
      </c>
      <c r="F71" s="7">
        <v>4.514E-2</v>
      </c>
      <c r="G71" s="7">
        <v>1.8859999999999998E-2</v>
      </c>
      <c r="H71" s="7">
        <v>3.2309999999999998E-2</v>
      </c>
      <c r="I71" s="12"/>
      <c r="J71" s="3"/>
    </row>
    <row r="72" spans="1:10" x14ac:dyDescent="0.25">
      <c r="A72" s="3"/>
      <c r="B72" s="3">
        <v>62</v>
      </c>
      <c r="C72" s="6">
        <v>3.3189999999999997E-2</v>
      </c>
      <c r="D72" s="7">
        <v>4.2299999999999997E-2</v>
      </c>
      <c r="E72" s="7">
        <v>3.7019999999999997E-2</v>
      </c>
      <c r="F72" s="7">
        <v>4.5069999999999999E-2</v>
      </c>
      <c r="G72" s="7">
        <v>1.9050000000000001E-2</v>
      </c>
      <c r="H72" s="7">
        <v>3.2410000000000001E-2</v>
      </c>
      <c r="I72" s="12"/>
      <c r="J72" s="3"/>
    </row>
    <row r="73" spans="1:10" x14ac:dyDescent="0.25">
      <c r="A73" s="3"/>
      <c r="B73" s="3">
        <v>63</v>
      </c>
      <c r="C73" s="6">
        <v>3.3300000000000003E-2</v>
      </c>
      <c r="D73" s="7">
        <v>4.2320000000000003E-2</v>
      </c>
      <c r="E73" s="7">
        <v>3.7069999999999999E-2</v>
      </c>
      <c r="F73" s="7">
        <v>4.4999999999999998E-2</v>
      </c>
      <c r="G73" s="7">
        <v>1.9230000000000001E-2</v>
      </c>
      <c r="H73" s="7">
        <v>3.2509999999999997E-2</v>
      </c>
      <c r="I73" s="12"/>
      <c r="J73" s="3"/>
    </row>
    <row r="74" spans="1:10" x14ac:dyDescent="0.25">
      <c r="A74" s="3"/>
      <c r="B74" s="3">
        <v>64</v>
      </c>
      <c r="C74" s="6">
        <v>3.3410000000000002E-2</v>
      </c>
      <c r="D74" s="7">
        <v>4.2340000000000003E-2</v>
      </c>
      <c r="E74" s="7">
        <v>3.7130000000000003E-2</v>
      </c>
      <c r="F74" s="7">
        <v>4.4929999999999998E-2</v>
      </c>
      <c r="G74" s="7">
        <v>1.9400000000000001E-2</v>
      </c>
      <c r="H74" s="7">
        <v>3.261E-2</v>
      </c>
      <c r="I74" s="12"/>
      <c r="J74" s="3"/>
    </row>
    <row r="75" spans="1:10" x14ac:dyDescent="0.25">
      <c r="A75" s="3"/>
      <c r="B75" s="8">
        <v>65</v>
      </c>
      <c r="C75" s="9">
        <v>3.3520000000000001E-2</v>
      </c>
      <c r="D75" s="10">
        <v>4.2360000000000002E-2</v>
      </c>
      <c r="E75" s="10">
        <v>3.7179999999999998E-2</v>
      </c>
      <c r="F75" s="10">
        <v>4.4859999999999997E-2</v>
      </c>
      <c r="G75" s="10">
        <v>1.9570000000000001E-2</v>
      </c>
      <c r="H75" s="10">
        <v>3.2710000000000003E-2</v>
      </c>
      <c r="I75" s="12"/>
      <c r="J75" s="3"/>
    </row>
    <row r="76" spans="1:10" x14ac:dyDescent="0.25">
      <c r="A76" s="3"/>
      <c r="B76" s="3">
        <v>66</v>
      </c>
      <c r="C76" s="6">
        <v>3.3619999999999997E-2</v>
      </c>
      <c r="D76" s="7">
        <v>4.2380000000000001E-2</v>
      </c>
      <c r="E76" s="7">
        <v>3.7229999999999999E-2</v>
      </c>
      <c r="F76" s="7">
        <v>4.48E-2</v>
      </c>
      <c r="G76" s="7">
        <v>1.9730000000000001E-2</v>
      </c>
      <c r="H76" s="7">
        <v>3.2809999999999999E-2</v>
      </c>
      <c r="I76" s="12"/>
      <c r="J76" s="3"/>
    </row>
    <row r="77" spans="1:10" x14ac:dyDescent="0.25">
      <c r="A77" s="3"/>
      <c r="B77" s="3">
        <v>67</v>
      </c>
      <c r="C77" s="6">
        <v>3.3730000000000003E-2</v>
      </c>
      <c r="D77" s="7">
        <v>4.2389999999999997E-2</v>
      </c>
      <c r="E77" s="7">
        <v>3.7269999999999998E-2</v>
      </c>
      <c r="F77" s="7">
        <v>4.4729999999999999E-2</v>
      </c>
      <c r="G77" s="7">
        <v>1.9890000000000001E-2</v>
      </c>
      <c r="H77" s="7">
        <v>3.2910000000000002E-2</v>
      </c>
      <c r="I77" s="12"/>
      <c r="J77" s="3"/>
    </row>
    <row r="78" spans="1:10" x14ac:dyDescent="0.25">
      <c r="A78" s="3"/>
      <c r="B78" s="3">
        <v>68</v>
      </c>
      <c r="C78" s="6">
        <v>3.3820000000000003E-2</v>
      </c>
      <c r="D78" s="7">
        <v>4.2410000000000003E-2</v>
      </c>
      <c r="E78" s="7">
        <v>3.7319999999999999E-2</v>
      </c>
      <c r="F78" s="7">
        <v>4.4670000000000001E-2</v>
      </c>
      <c r="G78" s="7">
        <v>2.0039999999999999E-2</v>
      </c>
      <c r="H78" s="7">
        <v>3.3000000000000002E-2</v>
      </c>
      <c r="I78" s="12"/>
      <c r="J78" s="3"/>
    </row>
    <row r="79" spans="1:10" x14ac:dyDescent="0.25">
      <c r="A79" s="3"/>
      <c r="B79" s="3">
        <v>69</v>
      </c>
      <c r="C79" s="6">
        <v>3.3919999999999999E-2</v>
      </c>
      <c r="D79" s="7">
        <v>4.2430000000000002E-2</v>
      </c>
      <c r="E79" s="7">
        <v>3.737E-2</v>
      </c>
      <c r="F79" s="7">
        <v>4.4609999999999997E-2</v>
      </c>
      <c r="G79" s="7">
        <v>2.019E-2</v>
      </c>
      <c r="H79" s="7">
        <v>3.3099999999999997E-2</v>
      </c>
      <c r="I79" s="12"/>
      <c r="J79" s="3"/>
    </row>
    <row r="80" spans="1:10" x14ac:dyDescent="0.25">
      <c r="A80" s="3"/>
      <c r="B80" s="8">
        <v>70</v>
      </c>
      <c r="C80" s="9">
        <v>3.4009999999999999E-2</v>
      </c>
      <c r="D80" s="10">
        <v>4.2439999999999999E-2</v>
      </c>
      <c r="E80" s="10">
        <v>3.7409999999999999E-2</v>
      </c>
      <c r="F80" s="10">
        <v>4.4549999999999999E-2</v>
      </c>
      <c r="G80" s="10">
        <v>2.034E-2</v>
      </c>
      <c r="H80" s="10">
        <v>3.3189999999999997E-2</v>
      </c>
      <c r="I80" s="12"/>
      <c r="J80" s="3"/>
    </row>
    <row r="81" spans="1:10" x14ac:dyDescent="0.25">
      <c r="A81" s="3"/>
      <c r="B81" s="3">
        <v>71</v>
      </c>
      <c r="C81" s="6">
        <v>3.4099999999999998E-2</v>
      </c>
      <c r="D81" s="7">
        <v>4.2459999999999998E-2</v>
      </c>
      <c r="E81" s="7">
        <v>3.7449999999999997E-2</v>
      </c>
      <c r="F81" s="7">
        <v>4.4499999999999998E-2</v>
      </c>
      <c r="G81" s="7">
        <v>2.0480000000000002E-2</v>
      </c>
      <c r="H81" s="7">
        <v>3.3279999999999997E-2</v>
      </c>
      <c r="I81" s="12"/>
      <c r="J81" s="3"/>
    </row>
    <row r="82" spans="1:10" x14ac:dyDescent="0.25">
      <c r="A82" s="3"/>
      <c r="B82" s="3">
        <v>72</v>
      </c>
      <c r="C82" s="6">
        <v>3.4189999999999998E-2</v>
      </c>
      <c r="D82" s="7">
        <v>4.2470000000000001E-2</v>
      </c>
      <c r="E82" s="7">
        <v>3.7490000000000002E-2</v>
      </c>
      <c r="F82" s="7">
        <v>4.444E-2</v>
      </c>
      <c r="G82" s="7">
        <v>2.0619999999999999E-2</v>
      </c>
      <c r="H82" s="7">
        <v>3.3369999999999997E-2</v>
      </c>
      <c r="I82" s="12"/>
      <c r="J82" s="3"/>
    </row>
    <row r="83" spans="1:10" x14ac:dyDescent="0.25">
      <c r="A83" s="3"/>
      <c r="B83" s="3">
        <v>73</v>
      </c>
      <c r="C83" s="6">
        <v>3.4279999999999998E-2</v>
      </c>
      <c r="D83" s="7">
        <v>4.249E-2</v>
      </c>
      <c r="E83" s="7">
        <v>3.7530000000000001E-2</v>
      </c>
      <c r="F83" s="7">
        <v>4.4389999999999999E-2</v>
      </c>
      <c r="G83" s="7">
        <v>2.0750000000000001E-2</v>
      </c>
      <c r="H83" s="7">
        <v>3.3459999999999997E-2</v>
      </c>
      <c r="I83" s="12"/>
      <c r="J83" s="3"/>
    </row>
    <row r="84" spans="1:10" x14ac:dyDescent="0.25">
      <c r="A84" s="3"/>
      <c r="B84" s="3">
        <v>74</v>
      </c>
      <c r="C84" s="6">
        <v>3.4360000000000002E-2</v>
      </c>
      <c r="D84" s="7">
        <v>4.2500000000000003E-2</v>
      </c>
      <c r="E84" s="7">
        <v>3.7569999999999999E-2</v>
      </c>
      <c r="F84" s="7">
        <v>4.4330000000000001E-2</v>
      </c>
      <c r="G84" s="7">
        <v>2.0879999999999999E-2</v>
      </c>
      <c r="H84" s="7">
        <v>3.3550000000000003E-2</v>
      </c>
      <c r="I84" s="12"/>
      <c r="J84" s="3"/>
    </row>
    <row r="85" spans="1:10" x14ac:dyDescent="0.25">
      <c r="A85" s="3"/>
      <c r="B85" s="8">
        <v>75</v>
      </c>
      <c r="C85" s="9">
        <v>3.4439999999999998E-2</v>
      </c>
      <c r="D85" s="10">
        <v>4.2520000000000002E-2</v>
      </c>
      <c r="E85" s="10">
        <v>3.7609999999999998E-2</v>
      </c>
      <c r="F85" s="10">
        <v>4.428E-2</v>
      </c>
      <c r="G85" s="10">
        <v>2.1010000000000001E-2</v>
      </c>
      <c r="H85" s="10">
        <v>3.363E-2</v>
      </c>
      <c r="I85" s="12"/>
      <c r="J85" s="3"/>
    </row>
    <row r="86" spans="1:10" x14ac:dyDescent="0.25">
      <c r="A86" s="3"/>
      <c r="B86" s="3">
        <v>76</v>
      </c>
      <c r="C86" s="6">
        <v>3.4520000000000002E-2</v>
      </c>
      <c r="D86" s="7">
        <v>4.2529999999999998E-2</v>
      </c>
      <c r="E86" s="7">
        <v>3.7650000000000003E-2</v>
      </c>
      <c r="F86" s="7">
        <v>4.4229999999999998E-2</v>
      </c>
      <c r="G86" s="7">
        <v>2.1129999999999999E-2</v>
      </c>
      <c r="H86" s="7">
        <v>3.372E-2</v>
      </c>
      <c r="I86" s="12"/>
      <c r="J86" s="3"/>
    </row>
    <row r="87" spans="1:10" x14ac:dyDescent="0.25">
      <c r="A87" s="3"/>
      <c r="B87" s="3">
        <v>77</v>
      </c>
      <c r="C87" s="6">
        <v>3.4599999999999999E-2</v>
      </c>
      <c r="D87" s="7">
        <v>4.2540000000000001E-2</v>
      </c>
      <c r="E87" s="7">
        <v>3.7690000000000001E-2</v>
      </c>
      <c r="F87" s="7">
        <v>4.419E-2</v>
      </c>
      <c r="G87" s="7">
        <v>2.1260000000000001E-2</v>
      </c>
      <c r="H87" s="7">
        <v>3.3799999999999997E-2</v>
      </c>
      <c r="I87" s="12"/>
      <c r="J87" s="3"/>
    </row>
    <row r="88" spans="1:10" x14ac:dyDescent="0.25">
      <c r="A88" s="3"/>
      <c r="B88" s="3">
        <v>78</v>
      </c>
      <c r="C88" s="6">
        <v>3.4669999999999999E-2</v>
      </c>
      <c r="D88" s="7">
        <v>4.2560000000000001E-2</v>
      </c>
      <c r="E88" s="7">
        <v>3.7719999999999997E-2</v>
      </c>
      <c r="F88" s="7">
        <v>4.4139999999999999E-2</v>
      </c>
      <c r="G88" s="7">
        <v>2.137E-2</v>
      </c>
      <c r="H88" s="7">
        <v>3.388E-2</v>
      </c>
      <c r="I88" s="12"/>
      <c r="J88" s="3"/>
    </row>
    <row r="89" spans="1:10" x14ac:dyDescent="0.25">
      <c r="A89" s="3"/>
      <c r="B89" s="3">
        <v>79</v>
      </c>
      <c r="C89" s="6">
        <v>3.4750000000000003E-2</v>
      </c>
      <c r="D89" s="7">
        <v>4.2569999999999997E-2</v>
      </c>
      <c r="E89" s="7">
        <v>3.7760000000000002E-2</v>
      </c>
      <c r="F89" s="7">
        <v>4.4089999999999997E-2</v>
      </c>
      <c r="G89" s="7">
        <v>2.1489999999999999E-2</v>
      </c>
      <c r="H89" s="7">
        <v>3.3959999999999997E-2</v>
      </c>
      <c r="I89" s="12"/>
      <c r="J89" s="3"/>
    </row>
    <row r="90" spans="1:10" x14ac:dyDescent="0.25">
      <c r="A90" s="3"/>
      <c r="B90" s="8">
        <v>80</v>
      </c>
      <c r="C90" s="9">
        <v>3.4819999999999997E-2</v>
      </c>
      <c r="D90" s="10">
        <v>4.258E-2</v>
      </c>
      <c r="E90" s="10">
        <v>3.7789999999999997E-2</v>
      </c>
      <c r="F90" s="10">
        <v>4.4049999999999999E-2</v>
      </c>
      <c r="G90" s="10">
        <v>2.1600000000000001E-2</v>
      </c>
      <c r="H90" s="10">
        <v>3.4040000000000001E-2</v>
      </c>
      <c r="I90" s="12"/>
      <c r="J90" s="3"/>
    </row>
    <row r="91" spans="1:10" x14ac:dyDescent="0.25">
      <c r="A91" s="3"/>
      <c r="B91" s="3">
        <v>81</v>
      </c>
      <c r="C91" s="6">
        <v>3.4889999999999997E-2</v>
      </c>
      <c r="D91" s="7">
        <v>4.2590000000000003E-2</v>
      </c>
      <c r="E91" s="7">
        <v>3.7819999999999999E-2</v>
      </c>
      <c r="F91" s="7">
        <v>4.3999999999999997E-2</v>
      </c>
      <c r="G91" s="7">
        <v>2.171E-2</v>
      </c>
      <c r="H91" s="7">
        <v>3.4110000000000001E-2</v>
      </c>
      <c r="I91" s="12"/>
      <c r="J91" s="3"/>
    </row>
    <row r="92" spans="1:10" x14ac:dyDescent="0.25">
      <c r="A92" s="3"/>
      <c r="B92" s="3">
        <v>82</v>
      </c>
      <c r="C92" s="6">
        <v>3.4959999999999998E-2</v>
      </c>
      <c r="D92" s="7">
        <v>4.2599999999999999E-2</v>
      </c>
      <c r="E92" s="7">
        <v>3.7859999999999998E-2</v>
      </c>
      <c r="F92" s="7">
        <v>4.3959999999999999E-2</v>
      </c>
      <c r="G92" s="7">
        <v>2.1819999999999999E-2</v>
      </c>
      <c r="H92" s="7">
        <v>3.4189999999999998E-2</v>
      </c>
      <c r="I92" s="12"/>
      <c r="J92" s="3"/>
    </row>
    <row r="93" spans="1:10" x14ac:dyDescent="0.25">
      <c r="A93" s="3"/>
      <c r="B93" s="3">
        <v>83</v>
      </c>
      <c r="C93" s="6">
        <v>3.5020000000000003E-2</v>
      </c>
      <c r="D93" s="7">
        <v>4.2610000000000002E-2</v>
      </c>
      <c r="E93" s="7">
        <v>3.789E-2</v>
      </c>
      <c r="F93" s="7">
        <v>4.3920000000000001E-2</v>
      </c>
      <c r="G93" s="7">
        <v>2.1919999999999999E-2</v>
      </c>
      <c r="H93" s="7">
        <v>3.4259999999999999E-2</v>
      </c>
      <c r="I93" s="12"/>
      <c r="J93" s="3"/>
    </row>
    <row r="94" spans="1:10" x14ac:dyDescent="0.25">
      <c r="A94" s="3"/>
      <c r="B94" s="3">
        <v>84</v>
      </c>
      <c r="C94" s="6">
        <v>3.5090000000000003E-2</v>
      </c>
      <c r="D94" s="7">
        <v>4.2619999999999998E-2</v>
      </c>
      <c r="E94" s="7">
        <v>3.7920000000000002E-2</v>
      </c>
      <c r="F94" s="7">
        <v>4.3880000000000002E-2</v>
      </c>
      <c r="G94" s="7">
        <v>2.2020000000000001E-2</v>
      </c>
      <c r="H94" s="7">
        <v>3.4329999999999999E-2</v>
      </c>
      <c r="I94" s="12"/>
      <c r="J94" s="3"/>
    </row>
    <row r="95" spans="1:10" x14ac:dyDescent="0.25">
      <c r="A95" s="3"/>
      <c r="B95" s="8">
        <v>85</v>
      </c>
      <c r="C95" s="9">
        <v>3.5150000000000001E-2</v>
      </c>
      <c r="D95" s="10">
        <v>4.2639999999999997E-2</v>
      </c>
      <c r="E95" s="10">
        <v>3.7949999999999998E-2</v>
      </c>
      <c r="F95" s="10">
        <v>4.3839999999999997E-2</v>
      </c>
      <c r="G95" s="10">
        <v>2.2120000000000001E-2</v>
      </c>
      <c r="H95" s="10">
        <v>3.44E-2</v>
      </c>
      <c r="I95" s="12"/>
      <c r="J95" s="3"/>
    </row>
    <row r="96" spans="1:10" x14ac:dyDescent="0.25">
      <c r="A96" s="3"/>
      <c r="B96" s="3">
        <v>86</v>
      </c>
      <c r="C96" s="6">
        <v>3.5209999999999998E-2</v>
      </c>
      <c r="D96" s="7">
        <v>4.265E-2</v>
      </c>
      <c r="E96" s="7">
        <v>3.798E-2</v>
      </c>
      <c r="F96" s="7">
        <v>4.3799999999999999E-2</v>
      </c>
      <c r="G96" s="7">
        <v>2.222E-2</v>
      </c>
      <c r="H96" s="7">
        <v>3.4470000000000001E-2</v>
      </c>
      <c r="I96" s="12"/>
      <c r="J96" s="3"/>
    </row>
    <row r="97" spans="1:10" x14ac:dyDescent="0.25">
      <c r="A97" s="3"/>
      <c r="B97" s="3">
        <v>87</v>
      </c>
      <c r="C97" s="6">
        <v>3.5270000000000003E-2</v>
      </c>
      <c r="D97" s="7">
        <v>4.2659999999999997E-2</v>
      </c>
      <c r="E97" s="7">
        <v>3.8010000000000002E-2</v>
      </c>
      <c r="F97" s="7">
        <v>4.376E-2</v>
      </c>
      <c r="G97" s="7">
        <v>2.231E-2</v>
      </c>
      <c r="H97" s="7">
        <v>3.4540000000000001E-2</v>
      </c>
      <c r="I97" s="12"/>
      <c r="J97" s="3"/>
    </row>
    <row r="98" spans="1:10" x14ac:dyDescent="0.25">
      <c r="A98" s="3"/>
      <c r="B98" s="3">
        <v>88</v>
      </c>
      <c r="C98" s="6">
        <v>3.533E-2</v>
      </c>
      <c r="D98" s="7">
        <v>4.267E-2</v>
      </c>
      <c r="E98" s="7">
        <v>3.8039999999999997E-2</v>
      </c>
      <c r="F98" s="7">
        <v>4.3729999999999998E-2</v>
      </c>
      <c r="G98" s="7">
        <v>2.24E-2</v>
      </c>
      <c r="H98" s="7">
        <v>3.4610000000000002E-2</v>
      </c>
      <c r="I98" s="12"/>
      <c r="J98" s="3"/>
    </row>
    <row r="99" spans="1:10" x14ac:dyDescent="0.25">
      <c r="A99" s="3"/>
      <c r="B99" s="3">
        <v>89</v>
      </c>
      <c r="C99" s="6">
        <v>3.5389999999999998E-2</v>
      </c>
      <c r="D99" s="7">
        <v>4.2680000000000003E-2</v>
      </c>
      <c r="E99" s="7">
        <v>3.8059999999999997E-2</v>
      </c>
      <c r="F99" s="7">
        <v>4.369E-2</v>
      </c>
      <c r="G99" s="7">
        <v>2.2499999999999999E-2</v>
      </c>
      <c r="H99" s="7">
        <v>3.4669999999999999E-2</v>
      </c>
      <c r="I99" s="12"/>
      <c r="J99" s="3"/>
    </row>
    <row r="100" spans="1:10" x14ac:dyDescent="0.25">
      <c r="A100" s="3"/>
      <c r="B100" s="8">
        <v>90</v>
      </c>
      <c r="C100" s="9">
        <v>3.5450000000000002E-2</v>
      </c>
      <c r="D100" s="10">
        <v>4.2680000000000003E-2</v>
      </c>
      <c r="E100" s="10">
        <v>3.8089999999999999E-2</v>
      </c>
      <c r="F100" s="10">
        <v>4.3650000000000001E-2</v>
      </c>
      <c r="G100" s="10">
        <v>2.2579999999999999E-2</v>
      </c>
      <c r="H100" s="10">
        <v>3.4729999999999997E-2</v>
      </c>
      <c r="I100" s="12"/>
      <c r="J100" s="3"/>
    </row>
    <row r="101" spans="1:10" x14ac:dyDescent="0.25">
      <c r="A101" s="3"/>
      <c r="B101" s="3">
        <v>91</v>
      </c>
      <c r="C101" s="6">
        <v>3.5499999999999997E-2</v>
      </c>
      <c r="D101" s="7">
        <v>4.2689999999999999E-2</v>
      </c>
      <c r="E101" s="7">
        <v>3.8120000000000001E-2</v>
      </c>
      <c r="F101" s="7">
        <v>4.3619999999999999E-2</v>
      </c>
      <c r="G101" s="7">
        <v>2.2669999999999999E-2</v>
      </c>
      <c r="H101" s="7">
        <v>3.4799999999999998E-2</v>
      </c>
      <c r="I101" s="12"/>
      <c r="J101" s="3"/>
    </row>
    <row r="102" spans="1:10" x14ac:dyDescent="0.25">
      <c r="A102" s="3"/>
      <c r="B102" s="3">
        <v>92</v>
      </c>
      <c r="C102" s="6">
        <v>3.5560000000000001E-2</v>
      </c>
      <c r="D102" s="7">
        <v>4.2700000000000002E-2</v>
      </c>
      <c r="E102" s="7">
        <v>3.814E-2</v>
      </c>
      <c r="F102" s="7">
        <v>4.3589999999999997E-2</v>
      </c>
      <c r="G102" s="7">
        <v>2.2759999999999999E-2</v>
      </c>
      <c r="H102" s="7">
        <v>3.4860000000000002E-2</v>
      </c>
      <c r="I102" s="12"/>
      <c r="J102" s="3"/>
    </row>
    <row r="103" spans="1:10" x14ac:dyDescent="0.25">
      <c r="A103" s="3"/>
      <c r="B103" s="3">
        <v>93</v>
      </c>
      <c r="C103" s="6">
        <v>3.5610000000000003E-2</v>
      </c>
      <c r="D103" s="7">
        <v>4.2709999999999998E-2</v>
      </c>
      <c r="E103" s="7">
        <v>3.8170000000000003E-2</v>
      </c>
      <c r="F103" s="7">
        <v>4.3549999999999998E-2</v>
      </c>
      <c r="G103" s="7">
        <v>2.2839999999999999E-2</v>
      </c>
      <c r="H103" s="7">
        <v>3.492E-2</v>
      </c>
      <c r="I103" s="12"/>
      <c r="J103" s="3"/>
    </row>
    <row r="104" spans="1:10" x14ac:dyDescent="0.25">
      <c r="A104" s="3"/>
      <c r="B104" s="3">
        <v>94</v>
      </c>
      <c r="C104" s="6">
        <v>3.5659999999999997E-2</v>
      </c>
      <c r="D104" s="7">
        <v>4.2720000000000001E-2</v>
      </c>
      <c r="E104" s="7">
        <v>3.8190000000000002E-2</v>
      </c>
      <c r="F104" s="7">
        <v>4.3520000000000003E-2</v>
      </c>
      <c r="G104" s="7">
        <v>2.2919999999999999E-2</v>
      </c>
      <c r="H104" s="7">
        <v>3.4970000000000001E-2</v>
      </c>
      <c r="I104" s="12"/>
      <c r="J104" s="3"/>
    </row>
    <row r="105" spans="1:10" x14ac:dyDescent="0.25">
      <c r="A105" s="3"/>
      <c r="B105" s="8">
        <v>95</v>
      </c>
      <c r="C105" s="9">
        <v>3.5709999999999999E-2</v>
      </c>
      <c r="D105" s="10">
        <v>4.2729999999999997E-2</v>
      </c>
      <c r="E105" s="10">
        <v>3.8219999999999997E-2</v>
      </c>
      <c r="F105" s="10">
        <v>4.3490000000000001E-2</v>
      </c>
      <c r="G105" s="10">
        <v>2.3E-2</v>
      </c>
      <c r="H105" s="10">
        <v>3.5029999999999999E-2</v>
      </c>
      <c r="I105" s="12"/>
      <c r="J105" s="3"/>
    </row>
    <row r="106" spans="1:10" x14ac:dyDescent="0.25">
      <c r="A106" s="3"/>
      <c r="B106" s="3">
        <v>96</v>
      </c>
      <c r="C106" s="6">
        <v>3.576E-2</v>
      </c>
      <c r="D106" s="7">
        <v>4.274E-2</v>
      </c>
      <c r="E106" s="7">
        <v>3.8240000000000003E-2</v>
      </c>
      <c r="F106" s="7">
        <v>4.3459999999999999E-2</v>
      </c>
      <c r="G106" s="7">
        <v>2.308E-2</v>
      </c>
      <c r="H106" s="7">
        <v>3.5090000000000003E-2</v>
      </c>
      <c r="I106" s="12"/>
      <c r="J106" s="3"/>
    </row>
    <row r="107" spans="1:10" x14ac:dyDescent="0.25">
      <c r="A107" s="3"/>
      <c r="B107" s="3">
        <v>97</v>
      </c>
      <c r="C107" s="6">
        <v>3.5810000000000002E-2</v>
      </c>
      <c r="D107" s="7">
        <v>4.274E-2</v>
      </c>
      <c r="E107" s="7">
        <v>3.8260000000000002E-2</v>
      </c>
      <c r="F107" s="7">
        <v>4.3430000000000003E-2</v>
      </c>
      <c r="G107" s="7">
        <v>2.315E-2</v>
      </c>
      <c r="H107" s="7">
        <v>3.5139999999999998E-2</v>
      </c>
      <c r="I107" s="12"/>
      <c r="J107" s="3"/>
    </row>
    <row r="108" spans="1:10" x14ac:dyDescent="0.25">
      <c r="A108" s="3"/>
      <c r="B108" s="3">
        <v>98</v>
      </c>
      <c r="C108" s="6">
        <v>3.5860000000000003E-2</v>
      </c>
      <c r="D108" s="7">
        <v>4.2750000000000003E-2</v>
      </c>
      <c r="E108" s="7">
        <v>3.8289999999999998E-2</v>
      </c>
      <c r="F108" s="7">
        <v>4.3400000000000001E-2</v>
      </c>
      <c r="G108" s="7">
        <v>2.3230000000000001E-2</v>
      </c>
      <c r="H108" s="7">
        <v>3.5200000000000002E-2</v>
      </c>
      <c r="I108" s="12"/>
      <c r="J108" s="3"/>
    </row>
    <row r="109" spans="1:10" x14ac:dyDescent="0.25">
      <c r="A109" s="3"/>
      <c r="B109" s="3">
        <v>99</v>
      </c>
      <c r="C109" s="6">
        <v>3.5909999999999997E-2</v>
      </c>
      <c r="D109" s="7">
        <v>4.2759999999999999E-2</v>
      </c>
      <c r="E109" s="7">
        <v>3.8309999999999997E-2</v>
      </c>
      <c r="F109" s="7">
        <v>4.3369999999999999E-2</v>
      </c>
      <c r="G109" s="7">
        <v>2.3300000000000001E-2</v>
      </c>
      <c r="H109" s="7">
        <v>3.5249999999999997E-2</v>
      </c>
      <c r="I109" s="12"/>
      <c r="J109" s="3"/>
    </row>
    <row r="110" spans="1:10" x14ac:dyDescent="0.25">
      <c r="A110" s="3"/>
      <c r="B110" s="8">
        <v>100</v>
      </c>
      <c r="C110" s="9">
        <v>3.5950000000000003E-2</v>
      </c>
      <c r="D110" s="10">
        <v>4.2770000000000002E-2</v>
      </c>
      <c r="E110" s="10">
        <v>3.8330000000000003E-2</v>
      </c>
      <c r="F110" s="10">
        <v>4.3339999999999997E-2</v>
      </c>
      <c r="G110" s="10">
        <v>2.3369999999999998E-2</v>
      </c>
      <c r="H110" s="10">
        <v>3.5299999999999998E-2</v>
      </c>
      <c r="I110" s="12"/>
      <c r="J110" s="3"/>
    </row>
    <row r="111" spans="1:10" x14ac:dyDescent="0.25">
      <c r="A111" s="3"/>
      <c r="B111" s="3">
        <v>101</v>
      </c>
      <c r="C111" s="6">
        <v>3.5999999999999997E-2</v>
      </c>
      <c r="D111" s="7">
        <v>4.2770000000000002E-2</v>
      </c>
      <c r="E111" s="7">
        <v>3.8350000000000002E-2</v>
      </c>
      <c r="F111" s="7">
        <v>4.3310000000000001E-2</v>
      </c>
      <c r="G111" s="7">
        <v>2.3439999999999999E-2</v>
      </c>
      <c r="H111" s="7">
        <v>3.5349999999999999E-2</v>
      </c>
      <c r="I111" s="12"/>
      <c r="J111" s="3"/>
    </row>
    <row r="112" spans="1:10" x14ac:dyDescent="0.25">
      <c r="A112" s="3"/>
      <c r="B112" s="3">
        <v>102</v>
      </c>
      <c r="C112" s="6">
        <v>3.6040000000000003E-2</v>
      </c>
      <c r="D112" s="7">
        <v>4.2779999999999999E-2</v>
      </c>
      <c r="E112" s="7">
        <v>3.8370000000000001E-2</v>
      </c>
      <c r="F112" s="7">
        <v>4.3279999999999999E-2</v>
      </c>
      <c r="G112" s="7">
        <v>2.351E-2</v>
      </c>
      <c r="H112" s="7">
        <v>3.5400000000000001E-2</v>
      </c>
      <c r="I112" s="12"/>
      <c r="J112" s="3"/>
    </row>
    <row r="113" spans="1:10" x14ac:dyDescent="0.25">
      <c r="A113" s="3"/>
      <c r="B113" s="3">
        <v>103</v>
      </c>
      <c r="C113" s="6">
        <v>3.6080000000000001E-2</v>
      </c>
      <c r="D113" s="7">
        <v>4.2790000000000002E-2</v>
      </c>
      <c r="E113" s="7">
        <v>3.8390000000000001E-2</v>
      </c>
      <c r="F113" s="7">
        <v>4.326E-2</v>
      </c>
      <c r="G113" s="7">
        <v>2.358E-2</v>
      </c>
      <c r="H113" s="7">
        <v>3.5450000000000002E-2</v>
      </c>
      <c r="I113" s="12"/>
      <c r="J113" s="3"/>
    </row>
    <row r="114" spans="1:10" x14ac:dyDescent="0.25">
      <c r="A114" s="3"/>
      <c r="B114" s="3">
        <v>104</v>
      </c>
      <c r="C114" s="6">
        <v>3.6130000000000002E-2</v>
      </c>
      <c r="D114" s="7">
        <v>4.2799999999999998E-2</v>
      </c>
      <c r="E114" s="7">
        <v>3.841E-2</v>
      </c>
      <c r="F114" s="7">
        <v>4.3229999999999998E-2</v>
      </c>
      <c r="G114" s="7">
        <v>2.3650000000000001E-2</v>
      </c>
      <c r="H114" s="7">
        <v>3.5499999999999997E-2</v>
      </c>
      <c r="I114" s="12"/>
      <c r="J114" s="3"/>
    </row>
    <row r="115" spans="1:10" x14ac:dyDescent="0.25">
      <c r="A115" s="3"/>
      <c r="B115" s="8">
        <v>105</v>
      </c>
      <c r="C115" s="9">
        <v>3.6170000000000001E-2</v>
      </c>
      <c r="D115" s="10">
        <v>4.2799999999999998E-2</v>
      </c>
      <c r="E115" s="10">
        <v>3.8429999999999999E-2</v>
      </c>
      <c r="F115" s="10">
        <v>4.3200000000000002E-2</v>
      </c>
      <c r="G115" s="10">
        <v>2.3709999999999998E-2</v>
      </c>
      <c r="H115" s="10">
        <v>3.5549999999999998E-2</v>
      </c>
      <c r="I115" s="12"/>
      <c r="J115" s="3"/>
    </row>
    <row r="116" spans="1:10" x14ac:dyDescent="0.25">
      <c r="A116" s="3"/>
      <c r="B116" s="3">
        <v>106</v>
      </c>
      <c r="C116" s="6">
        <v>3.6209999999999999E-2</v>
      </c>
      <c r="D116" s="7">
        <v>4.2810000000000001E-2</v>
      </c>
      <c r="E116" s="7">
        <v>3.8449999999999998E-2</v>
      </c>
      <c r="F116" s="7">
        <v>4.3180000000000003E-2</v>
      </c>
      <c r="G116" s="7">
        <v>2.3769999999999999E-2</v>
      </c>
      <c r="H116" s="7">
        <v>3.5589999999999997E-2</v>
      </c>
      <c r="I116" s="12"/>
      <c r="J116" s="3"/>
    </row>
    <row r="117" spans="1:10" x14ac:dyDescent="0.25">
      <c r="A117" s="3"/>
      <c r="B117" s="3">
        <v>107</v>
      </c>
      <c r="C117" s="6">
        <v>3.6249999999999998E-2</v>
      </c>
      <c r="D117" s="7">
        <v>4.2819999999999997E-2</v>
      </c>
      <c r="E117" s="7">
        <v>3.8469999999999997E-2</v>
      </c>
      <c r="F117" s="7">
        <v>4.3150000000000001E-2</v>
      </c>
      <c r="G117" s="7">
        <v>2.384E-2</v>
      </c>
      <c r="H117" s="7">
        <v>3.5639999999999998E-2</v>
      </c>
      <c r="I117" s="12"/>
      <c r="J117" s="3"/>
    </row>
    <row r="118" spans="1:10" x14ac:dyDescent="0.25">
      <c r="A118" s="3"/>
      <c r="B118" s="3">
        <v>108</v>
      </c>
      <c r="C118" s="6">
        <v>3.6290000000000003E-2</v>
      </c>
      <c r="D118" s="7">
        <v>4.2819999999999997E-2</v>
      </c>
      <c r="E118" s="7">
        <v>3.8490000000000003E-2</v>
      </c>
      <c r="F118" s="7">
        <v>4.3130000000000002E-2</v>
      </c>
      <c r="G118" s="7">
        <v>2.3900000000000001E-2</v>
      </c>
      <c r="H118" s="7">
        <v>3.5680000000000003E-2</v>
      </c>
      <c r="I118" s="12"/>
      <c r="J118" s="3"/>
    </row>
    <row r="119" spans="1:10" x14ac:dyDescent="0.25">
      <c r="A119" s="3"/>
      <c r="B119" s="3">
        <v>109</v>
      </c>
      <c r="C119" s="6">
        <v>3.6330000000000001E-2</v>
      </c>
      <c r="D119" s="7">
        <v>4.283E-2</v>
      </c>
      <c r="E119" s="7">
        <v>3.8510000000000003E-2</v>
      </c>
      <c r="F119" s="7">
        <v>4.3099999999999999E-2</v>
      </c>
      <c r="G119" s="7">
        <v>2.3959999999999999E-2</v>
      </c>
      <c r="H119" s="7">
        <v>3.5729999999999998E-2</v>
      </c>
      <c r="I119" s="12"/>
      <c r="J119" s="3"/>
    </row>
    <row r="120" spans="1:10" x14ac:dyDescent="0.25">
      <c r="A120" s="3"/>
      <c r="B120" s="8">
        <v>110</v>
      </c>
      <c r="C120" s="9">
        <v>3.6360000000000003E-2</v>
      </c>
      <c r="D120" s="10">
        <v>4.283E-2</v>
      </c>
      <c r="E120" s="10">
        <v>3.8530000000000002E-2</v>
      </c>
      <c r="F120" s="10">
        <v>4.308E-2</v>
      </c>
      <c r="G120" s="10">
        <v>2.402E-2</v>
      </c>
      <c r="H120" s="10">
        <v>3.5770000000000003E-2</v>
      </c>
      <c r="I120" s="12"/>
      <c r="J120" s="3"/>
    </row>
    <row r="121" spans="1:10" x14ac:dyDescent="0.25">
      <c r="A121" s="3"/>
      <c r="B121" s="3">
        <v>111</v>
      </c>
      <c r="C121" s="6">
        <v>3.6400000000000002E-2</v>
      </c>
      <c r="D121" s="7">
        <v>4.2840000000000003E-2</v>
      </c>
      <c r="E121" s="7">
        <v>3.8550000000000001E-2</v>
      </c>
      <c r="F121" s="7">
        <v>4.3060000000000001E-2</v>
      </c>
      <c r="G121" s="7">
        <v>2.4080000000000001E-2</v>
      </c>
      <c r="H121" s="7">
        <v>3.5810000000000002E-2</v>
      </c>
      <c r="I121" s="12"/>
      <c r="J121" s="3"/>
    </row>
    <row r="122" spans="1:10" x14ac:dyDescent="0.25">
      <c r="A122" s="3"/>
      <c r="B122" s="3">
        <v>112</v>
      </c>
      <c r="C122" s="6">
        <v>3.644E-2</v>
      </c>
      <c r="D122" s="7">
        <v>4.2849999999999999E-2</v>
      </c>
      <c r="E122" s="7">
        <v>3.8559999999999997E-2</v>
      </c>
      <c r="F122" s="7">
        <v>4.3029999999999999E-2</v>
      </c>
      <c r="G122" s="7">
        <v>2.4129999999999999E-2</v>
      </c>
      <c r="H122" s="7">
        <v>3.5860000000000003E-2</v>
      </c>
      <c r="I122" s="12"/>
      <c r="J122" s="3"/>
    </row>
    <row r="123" spans="1:10" x14ac:dyDescent="0.25">
      <c r="A123" s="3"/>
      <c r="B123" s="3">
        <v>113</v>
      </c>
      <c r="C123" s="6">
        <v>3.6470000000000002E-2</v>
      </c>
      <c r="D123" s="7">
        <v>4.2849999999999999E-2</v>
      </c>
      <c r="E123" s="7">
        <v>3.8580000000000003E-2</v>
      </c>
      <c r="F123" s="7">
        <v>4.301E-2</v>
      </c>
      <c r="G123" s="7">
        <v>2.419E-2</v>
      </c>
      <c r="H123" s="7">
        <v>3.5900000000000001E-2</v>
      </c>
      <c r="I123" s="12"/>
      <c r="J123" s="3"/>
    </row>
    <row r="124" spans="1:10" x14ac:dyDescent="0.25">
      <c r="A124" s="3"/>
      <c r="B124" s="3">
        <v>114</v>
      </c>
      <c r="C124" s="6">
        <v>3.6510000000000001E-2</v>
      </c>
      <c r="D124" s="7">
        <v>4.2860000000000002E-2</v>
      </c>
      <c r="E124" s="7">
        <v>3.8600000000000002E-2</v>
      </c>
      <c r="F124" s="7">
        <v>4.299E-2</v>
      </c>
      <c r="G124" s="7">
        <v>2.4250000000000001E-2</v>
      </c>
      <c r="H124" s="7">
        <v>3.594E-2</v>
      </c>
      <c r="I124" s="12"/>
      <c r="J124" s="3"/>
    </row>
    <row r="125" spans="1:10" x14ac:dyDescent="0.25">
      <c r="A125" s="3"/>
      <c r="B125" s="8">
        <v>115</v>
      </c>
      <c r="C125" s="9">
        <v>3.6540000000000003E-2</v>
      </c>
      <c r="D125" s="10">
        <v>4.2860000000000002E-2</v>
      </c>
      <c r="E125" s="10">
        <v>3.8609999999999998E-2</v>
      </c>
      <c r="F125" s="10">
        <v>4.2970000000000001E-2</v>
      </c>
      <c r="G125" s="10">
        <v>2.4299999999999999E-2</v>
      </c>
      <c r="H125" s="10">
        <v>3.5979999999999998E-2</v>
      </c>
      <c r="I125" s="12"/>
      <c r="J125" s="3"/>
    </row>
    <row r="126" spans="1:10" x14ac:dyDescent="0.25">
      <c r="A126" s="3"/>
      <c r="B126" s="3">
        <v>116</v>
      </c>
      <c r="C126" s="6">
        <v>3.6580000000000001E-2</v>
      </c>
      <c r="D126" s="7">
        <v>4.2869999999999998E-2</v>
      </c>
      <c r="E126" s="7">
        <v>3.8629999999999998E-2</v>
      </c>
      <c r="F126" s="7">
        <v>4.2950000000000002E-2</v>
      </c>
      <c r="G126" s="7">
        <v>2.435E-2</v>
      </c>
      <c r="H126" s="7">
        <v>3.601E-2</v>
      </c>
      <c r="I126" s="12"/>
      <c r="J126" s="3"/>
    </row>
    <row r="127" spans="1:10" x14ac:dyDescent="0.25">
      <c r="A127" s="3"/>
      <c r="B127" s="3">
        <v>117</v>
      </c>
      <c r="C127" s="6">
        <v>3.6609999999999997E-2</v>
      </c>
      <c r="D127" s="7">
        <v>4.2869999999999998E-2</v>
      </c>
      <c r="E127" s="7">
        <v>3.8649999999999997E-2</v>
      </c>
      <c r="F127" s="7">
        <v>4.2930000000000003E-2</v>
      </c>
      <c r="G127" s="7">
        <v>2.4410000000000001E-2</v>
      </c>
      <c r="H127" s="7">
        <v>3.6049999999999999E-2</v>
      </c>
      <c r="I127" s="12"/>
      <c r="J127" s="3"/>
    </row>
    <row r="128" spans="1:10" x14ac:dyDescent="0.25">
      <c r="A128" s="3"/>
      <c r="B128" s="3">
        <v>118</v>
      </c>
      <c r="C128" s="6">
        <v>3.6639999999999999E-2</v>
      </c>
      <c r="D128" s="7">
        <v>4.2880000000000001E-2</v>
      </c>
      <c r="E128" s="7">
        <v>3.866E-2</v>
      </c>
      <c r="F128" s="7">
        <v>4.2900000000000001E-2</v>
      </c>
      <c r="G128" s="7">
        <v>2.4459999999999999E-2</v>
      </c>
      <c r="H128" s="7">
        <v>3.6089999999999997E-2</v>
      </c>
      <c r="I128" s="12"/>
      <c r="J128" s="3"/>
    </row>
    <row r="129" spans="1:10" x14ac:dyDescent="0.25">
      <c r="A129" s="3"/>
      <c r="B129" s="3">
        <v>119</v>
      </c>
      <c r="C129" s="6">
        <v>3.6679999999999997E-2</v>
      </c>
      <c r="D129" s="7">
        <v>4.2880000000000001E-2</v>
      </c>
      <c r="E129" s="7">
        <v>3.8679999999999999E-2</v>
      </c>
      <c r="F129" s="7">
        <v>4.2880000000000001E-2</v>
      </c>
      <c r="G129" s="7">
        <v>2.4510000000000001E-2</v>
      </c>
      <c r="H129" s="7">
        <v>3.6130000000000002E-2</v>
      </c>
      <c r="I129" s="12"/>
      <c r="J129" s="3"/>
    </row>
    <row r="130" spans="1:10" x14ac:dyDescent="0.25">
      <c r="A130" s="3"/>
      <c r="B130" s="8">
        <v>120</v>
      </c>
      <c r="C130" s="9">
        <v>3.671E-2</v>
      </c>
      <c r="D130" s="10">
        <v>4.2889999999999998E-2</v>
      </c>
      <c r="E130" s="10">
        <v>3.8690000000000002E-2</v>
      </c>
      <c r="F130" s="10">
        <v>4.2860000000000002E-2</v>
      </c>
      <c r="G130" s="10">
        <v>2.4559999999999998E-2</v>
      </c>
      <c r="H130" s="10">
        <v>3.6159999999999998E-2</v>
      </c>
      <c r="I130" s="12"/>
      <c r="J130" s="3"/>
    </row>
    <row r="131" spans="1:10" x14ac:dyDescent="0.25">
      <c r="A131" s="3"/>
      <c r="B131" s="3">
        <v>121</v>
      </c>
      <c r="C131" s="6">
        <v>3.6740000000000002E-2</v>
      </c>
      <c r="D131" s="7">
        <v>4.2889999999999998E-2</v>
      </c>
      <c r="E131" s="7">
        <v>3.8710000000000001E-2</v>
      </c>
      <c r="F131" s="7">
        <v>4.2849999999999999E-2</v>
      </c>
      <c r="G131" s="7">
        <v>2.461E-2</v>
      </c>
      <c r="H131" s="7">
        <v>3.6200000000000003E-2</v>
      </c>
      <c r="I131" s="12"/>
      <c r="J131" s="3"/>
    </row>
    <row r="132" spans="1:10" x14ac:dyDescent="0.25">
      <c r="A132" s="3"/>
      <c r="B132" s="3">
        <v>122</v>
      </c>
      <c r="C132" s="6">
        <v>3.6769999999999997E-2</v>
      </c>
      <c r="D132" s="7">
        <v>4.2900000000000001E-2</v>
      </c>
      <c r="E132" s="7">
        <v>3.8719999999999997E-2</v>
      </c>
      <c r="F132" s="7">
        <v>4.283E-2</v>
      </c>
      <c r="G132" s="7">
        <v>2.4649999999999998E-2</v>
      </c>
      <c r="H132" s="7">
        <v>3.6229999999999998E-2</v>
      </c>
      <c r="I132" s="12"/>
      <c r="J132" s="3"/>
    </row>
    <row r="133" spans="1:10" x14ac:dyDescent="0.25">
      <c r="A133" s="3"/>
      <c r="B133" s="3">
        <v>123</v>
      </c>
      <c r="C133" s="6">
        <v>3.6799999999999999E-2</v>
      </c>
      <c r="D133" s="7">
        <v>4.2900000000000001E-2</v>
      </c>
      <c r="E133" s="7">
        <v>3.8739999999999997E-2</v>
      </c>
      <c r="F133" s="7">
        <v>4.2810000000000001E-2</v>
      </c>
      <c r="G133" s="7">
        <v>2.47E-2</v>
      </c>
      <c r="H133" s="7">
        <v>3.6269999999999997E-2</v>
      </c>
      <c r="I133" s="12"/>
      <c r="J133" s="3"/>
    </row>
    <row r="134" spans="1:10" x14ac:dyDescent="0.25">
      <c r="A134" s="3"/>
      <c r="B134" s="3">
        <v>124</v>
      </c>
      <c r="C134" s="6">
        <v>3.6830000000000002E-2</v>
      </c>
      <c r="D134" s="7">
        <v>4.2909999999999997E-2</v>
      </c>
      <c r="E134" s="7">
        <v>3.875E-2</v>
      </c>
      <c r="F134" s="7">
        <v>4.2790000000000002E-2</v>
      </c>
      <c r="G134" s="7">
        <v>2.4750000000000001E-2</v>
      </c>
      <c r="H134" s="7">
        <v>3.6299999999999999E-2</v>
      </c>
      <c r="I134" s="12"/>
      <c r="J134" s="3"/>
    </row>
    <row r="135" spans="1:10" x14ac:dyDescent="0.25">
      <c r="A135" s="3"/>
      <c r="B135" s="8">
        <v>125</v>
      </c>
      <c r="C135" s="9">
        <v>3.6859999999999997E-2</v>
      </c>
      <c r="D135" s="10">
        <v>4.2909999999999997E-2</v>
      </c>
      <c r="E135" s="10">
        <v>3.8760000000000003E-2</v>
      </c>
      <c r="F135" s="10">
        <v>4.2770000000000002E-2</v>
      </c>
      <c r="G135" s="10">
        <v>2.479E-2</v>
      </c>
      <c r="H135" s="10">
        <v>3.6339999999999997E-2</v>
      </c>
      <c r="I135" s="12"/>
      <c r="J135" s="3"/>
    </row>
    <row r="136" spans="1:10" x14ac:dyDescent="0.25">
      <c r="A136" s="3"/>
      <c r="B136" s="3">
        <v>126</v>
      </c>
      <c r="C136" s="6">
        <v>3.6889999999999999E-2</v>
      </c>
      <c r="D136" s="7">
        <v>4.292E-2</v>
      </c>
      <c r="E136" s="7">
        <v>3.8780000000000002E-2</v>
      </c>
      <c r="F136" s="7">
        <v>4.2750000000000003E-2</v>
      </c>
      <c r="G136" s="7">
        <v>2.4840000000000001E-2</v>
      </c>
      <c r="H136" s="7">
        <v>3.637E-2</v>
      </c>
      <c r="I136" s="12"/>
      <c r="J136" s="3"/>
    </row>
    <row r="137" spans="1:10" x14ac:dyDescent="0.25">
      <c r="A137" s="3"/>
      <c r="B137" s="3">
        <v>127</v>
      </c>
      <c r="C137" s="6">
        <v>3.6920000000000001E-2</v>
      </c>
      <c r="D137" s="7">
        <v>4.292E-2</v>
      </c>
      <c r="E137" s="7">
        <v>3.8789999999999998E-2</v>
      </c>
      <c r="F137" s="7">
        <v>4.2729999999999997E-2</v>
      </c>
      <c r="G137" s="7">
        <v>2.4879999999999999E-2</v>
      </c>
      <c r="H137" s="7">
        <v>3.6400000000000002E-2</v>
      </c>
      <c r="I137" s="12"/>
      <c r="J137" s="3"/>
    </row>
    <row r="138" spans="1:10" x14ac:dyDescent="0.25">
      <c r="A138" s="3"/>
      <c r="B138" s="3">
        <v>128</v>
      </c>
      <c r="C138" s="6">
        <v>3.6949999999999997E-2</v>
      </c>
      <c r="D138" s="7">
        <v>4.2930000000000003E-2</v>
      </c>
      <c r="E138" s="7">
        <v>3.8800000000000001E-2</v>
      </c>
      <c r="F138" s="7">
        <v>4.2720000000000001E-2</v>
      </c>
      <c r="G138" s="7">
        <v>2.4930000000000001E-2</v>
      </c>
      <c r="H138" s="7">
        <v>3.6429999999999997E-2</v>
      </c>
      <c r="I138" s="12"/>
      <c r="J138" s="3"/>
    </row>
    <row r="139" spans="1:10" x14ac:dyDescent="0.25">
      <c r="A139" s="3"/>
      <c r="B139" s="3">
        <v>129</v>
      </c>
      <c r="C139" s="6">
        <v>3.6970000000000003E-2</v>
      </c>
      <c r="D139" s="7">
        <v>4.2930000000000003E-2</v>
      </c>
      <c r="E139" s="7">
        <v>3.882E-2</v>
      </c>
      <c r="F139" s="7">
        <v>4.2700000000000002E-2</v>
      </c>
      <c r="G139" s="7">
        <v>2.4969999999999999E-2</v>
      </c>
      <c r="H139" s="7">
        <v>3.6470000000000002E-2</v>
      </c>
      <c r="I139" s="12"/>
      <c r="J139" s="3"/>
    </row>
    <row r="140" spans="1:10" x14ac:dyDescent="0.25">
      <c r="A140" s="3"/>
      <c r="B140" s="8">
        <v>130</v>
      </c>
      <c r="C140" s="9">
        <v>3.6999999999999998E-2</v>
      </c>
      <c r="D140" s="10">
        <v>4.2939999999999999E-2</v>
      </c>
      <c r="E140" s="10">
        <v>3.8830000000000003E-2</v>
      </c>
      <c r="F140" s="10">
        <v>4.2680000000000003E-2</v>
      </c>
      <c r="G140" s="10">
        <v>2.5010000000000001E-2</v>
      </c>
      <c r="H140" s="10">
        <v>3.6499999999999998E-2</v>
      </c>
      <c r="I140" s="12"/>
      <c r="J140" s="3"/>
    </row>
    <row r="141" spans="1:10" x14ac:dyDescent="0.25">
      <c r="A141" s="3"/>
      <c r="B141" s="3">
        <v>131</v>
      </c>
      <c r="C141" s="6">
        <v>3.703E-2</v>
      </c>
      <c r="D141" s="7">
        <v>4.2939999999999999E-2</v>
      </c>
      <c r="E141" s="7">
        <v>3.884E-2</v>
      </c>
      <c r="F141" s="7">
        <v>4.267E-2</v>
      </c>
      <c r="G141" s="7">
        <v>2.5049999999999999E-2</v>
      </c>
      <c r="H141" s="7">
        <v>3.653E-2</v>
      </c>
      <c r="I141" s="12"/>
      <c r="J141" s="3"/>
    </row>
    <row r="142" spans="1:10" x14ac:dyDescent="0.25">
      <c r="A142" s="3"/>
      <c r="B142" s="3">
        <v>132</v>
      </c>
      <c r="C142" s="6">
        <v>3.705E-2</v>
      </c>
      <c r="D142" s="7">
        <v>4.2950000000000002E-2</v>
      </c>
      <c r="E142" s="7">
        <v>3.8859999999999999E-2</v>
      </c>
      <c r="F142" s="7">
        <v>4.265E-2</v>
      </c>
      <c r="G142" s="7">
        <v>2.5100000000000001E-2</v>
      </c>
      <c r="H142" s="7">
        <v>3.6560000000000002E-2</v>
      </c>
      <c r="I142" s="12"/>
      <c r="J142" s="3"/>
    </row>
    <row r="143" spans="1:10" x14ac:dyDescent="0.25">
      <c r="A143" s="3"/>
      <c r="B143" s="3">
        <v>133</v>
      </c>
      <c r="C143" s="6">
        <v>3.7080000000000002E-2</v>
      </c>
      <c r="D143" s="7">
        <v>4.2950000000000002E-2</v>
      </c>
      <c r="E143" s="7">
        <v>3.8870000000000002E-2</v>
      </c>
      <c r="F143" s="7">
        <v>4.2630000000000001E-2</v>
      </c>
      <c r="G143" s="7">
        <v>2.5139999999999999E-2</v>
      </c>
      <c r="H143" s="7">
        <v>3.6589999999999998E-2</v>
      </c>
      <c r="I143" s="12"/>
      <c r="J143" s="3"/>
    </row>
    <row r="144" spans="1:10" x14ac:dyDescent="0.25">
      <c r="A144" s="3"/>
      <c r="B144" s="3">
        <v>134</v>
      </c>
      <c r="C144" s="6">
        <v>3.7100000000000001E-2</v>
      </c>
      <c r="D144" s="7">
        <v>4.2950000000000002E-2</v>
      </c>
      <c r="E144" s="7">
        <v>3.8879999999999998E-2</v>
      </c>
      <c r="F144" s="7">
        <v>4.2619999999999998E-2</v>
      </c>
      <c r="G144" s="7">
        <v>2.5180000000000001E-2</v>
      </c>
      <c r="H144" s="7">
        <v>3.662E-2</v>
      </c>
      <c r="I144" s="12"/>
      <c r="J144" s="3"/>
    </row>
    <row r="145" spans="1:10" x14ac:dyDescent="0.25">
      <c r="A145" s="3"/>
      <c r="B145" s="8">
        <v>135</v>
      </c>
      <c r="C145" s="9">
        <v>3.7130000000000003E-2</v>
      </c>
      <c r="D145" s="10">
        <v>4.2959999999999998E-2</v>
      </c>
      <c r="E145" s="10">
        <v>3.8890000000000001E-2</v>
      </c>
      <c r="F145" s="10">
        <v>4.2599999999999999E-2</v>
      </c>
      <c r="G145" s="10">
        <v>2.5219999999999999E-2</v>
      </c>
      <c r="H145" s="10">
        <v>3.6639999999999999E-2</v>
      </c>
      <c r="I145" s="12"/>
      <c r="J145" s="3"/>
    </row>
    <row r="146" spans="1:10" x14ac:dyDescent="0.25">
      <c r="A146" s="3"/>
      <c r="B146" s="3">
        <v>136</v>
      </c>
      <c r="C146" s="6">
        <v>3.7150000000000002E-2</v>
      </c>
      <c r="D146" s="7">
        <v>4.2959999999999998E-2</v>
      </c>
      <c r="E146" s="7">
        <v>3.8899999999999997E-2</v>
      </c>
      <c r="F146" s="7">
        <v>4.2590000000000003E-2</v>
      </c>
      <c r="G146" s="7">
        <v>2.5250000000000002E-2</v>
      </c>
      <c r="H146" s="7">
        <v>3.6670000000000001E-2</v>
      </c>
      <c r="I146" s="12"/>
      <c r="J146" s="3"/>
    </row>
    <row r="147" spans="1:10" x14ac:dyDescent="0.25">
      <c r="A147" s="3"/>
      <c r="B147" s="3">
        <v>137</v>
      </c>
      <c r="C147" s="6">
        <v>3.7179999999999998E-2</v>
      </c>
      <c r="D147" s="7">
        <v>4.2970000000000001E-2</v>
      </c>
      <c r="E147" s="7">
        <v>3.8920000000000003E-2</v>
      </c>
      <c r="F147" s="7">
        <v>4.2569999999999997E-2</v>
      </c>
      <c r="G147" s="7">
        <v>2.529E-2</v>
      </c>
      <c r="H147" s="7">
        <v>3.6700000000000003E-2</v>
      </c>
      <c r="I147" s="12"/>
      <c r="J147" s="3"/>
    </row>
    <row r="148" spans="1:10" x14ac:dyDescent="0.25">
      <c r="A148" s="3"/>
      <c r="B148" s="3">
        <v>138</v>
      </c>
      <c r="C148" s="6">
        <v>3.7199999999999997E-2</v>
      </c>
      <c r="D148" s="7">
        <v>4.2970000000000001E-2</v>
      </c>
      <c r="E148" s="7">
        <v>3.8929999999999999E-2</v>
      </c>
      <c r="F148" s="7">
        <v>4.2560000000000001E-2</v>
      </c>
      <c r="G148" s="7">
        <v>2.5329999999999998E-2</v>
      </c>
      <c r="H148" s="7">
        <v>3.6729999999999999E-2</v>
      </c>
      <c r="I148" s="12"/>
      <c r="J148" s="3"/>
    </row>
    <row r="149" spans="1:10" x14ac:dyDescent="0.25">
      <c r="A149" s="3"/>
      <c r="B149" s="3">
        <v>139</v>
      </c>
      <c r="C149" s="6">
        <v>3.7229999999999999E-2</v>
      </c>
      <c r="D149" s="7">
        <v>4.2970000000000001E-2</v>
      </c>
      <c r="E149" s="7">
        <v>3.8940000000000002E-2</v>
      </c>
      <c r="F149" s="7">
        <v>4.2540000000000001E-2</v>
      </c>
      <c r="G149" s="7">
        <v>2.537E-2</v>
      </c>
      <c r="H149" s="7">
        <v>3.6760000000000001E-2</v>
      </c>
      <c r="I149" s="12"/>
      <c r="J149" s="3"/>
    </row>
    <row r="150" spans="1:10" x14ac:dyDescent="0.25">
      <c r="A150" s="3"/>
      <c r="B150" s="8">
        <v>140</v>
      </c>
      <c r="C150" s="9">
        <v>3.7249999999999998E-2</v>
      </c>
      <c r="D150" s="10">
        <v>4.2979999999999997E-2</v>
      </c>
      <c r="E150" s="10">
        <v>3.8949999999999999E-2</v>
      </c>
      <c r="F150" s="10">
        <v>4.2529999999999998E-2</v>
      </c>
      <c r="G150" s="10">
        <v>2.5399999999999999E-2</v>
      </c>
      <c r="H150" s="10">
        <v>3.678E-2</v>
      </c>
      <c r="I150" s="12"/>
      <c r="J150" s="3"/>
    </row>
    <row r="151" spans="1:10" x14ac:dyDescent="0.25">
      <c r="A151" s="3"/>
      <c r="B151" s="3">
        <v>141</v>
      </c>
      <c r="C151" s="6">
        <v>3.7269999999999998E-2</v>
      </c>
      <c r="D151" s="7">
        <v>4.2979999999999997E-2</v>
      </c>
      <c r="E151" s="7">
        <v>3.8960000000000002E-2</v>
      </c>
      <c r="F151" s="7">
        <v>4.2509999999999999E-2</v>
      </c>
      <c r="G151" s="7">
        <v>2.5440000000000001E-2</v>
      </c>
      <c r="H151" s="7">
        <v>3.6810000000000002E-2</v>
      </c>
      <c r="I151" s="12"/>
      <c r="J151" s="3"/>
    </row>
    <row r="152" spans="1:10" x14ac:dyDescent="0.25">
      <c r="A152" s="3"/>
      <c r="B152" s="3">
        <v>142</v>
      </c>
      <c r="C152" s="6">
        <v>3.73E-2</v>
      </c>
      <c r="D152" s="7">
        <v>4.2979999999999997E-2</v>
      </c>
      <c r="E152" s="7">
        <v>3.8969999999999998E-2</v>
      </c>
      <c r="F152" s="7">
        <v>4.2500000000000003E-2</v>
      </c>
      <c r="G152" s="7">
        <v>2.5479999999999999E-2</v>
      </c>
      <c r="H152" s="7">
        <v>3.6830000000000002E-2</v>
      </c>
      <c r="I152" s="12"/>
      <c r="J152" s="3"/>
    </row>
    <row r="153" spans="1:10" x14ac:dyDescent="0.25">
      <c r="A153" s="3"/>
      <c r="B153" s="3">
        <v>143</v>
      </c>
      <c r="C153" s="6">
        <v>3.7319999999999999E-2</v>
      </c>
      <c r="D153" s="7">
        <v>4.299E-2</v>
      </c>
      <c r="E153" s="7">
        <v>3.8980000000000001E-2</v>
      </c>
      <c r="F153" s="7">
        <v>4.2479999999999997E-2</v>
      </c>
      <c r="G153" s="7">
        <v>2.5510000000000001E-2</v>
      </c>
      <c r="H153" s="7">
        <v>3.6859999999999997E-2</v>
      </c>
      <c r="I153" s="12"/>
      <c r="J153" s="3"/>
    </row>
    <row r="154" spans="1:10" x14ac:dyDescent="0.25">
      <c r="A154" s="3"/>
      <c r="B154" s="3">
        <v>144</v>
      </c>
      <c r="C154" s="6">
        <v>3.7339999999999998E-2</v>
      </c>
      <c r="D154" s="7">
        <v>4.299E-2</v>
      </c>
      <c r="E154" s="7">
        <v>3.8989999999999997E-2</v>
      </c>
      <c r="F154" s="7">
        <v>4.2470000000000001E-2</v>
      </c>
      <c r="G154" s="7">
        <v>2.555E-2</v>
      </c>
      <c r="H154" s="7">
        <v>3.6889999999999999E-2</v>
      </c>
      <c r="I154" s="12"/>
      <c r="J154" s="3"/>
    </row>
    <row r="155" spans="1:10" x14ac:dyDescent="0.25">
      <c r="A155" s="3"/>
      <c r="B155" s="8">
        <v>145</v>
      </c>
      <c r="C155" s="9">
        <v>3.7359999999999997E-2</v>
      </c>
      <c r="D155" s="10">
        <v>4.2999999999999997E-2</v>
      </c>
      <c r="E155" s="10">
        <v>3.9E-2</v>
      </c>
      <c r="F155" s="10">
        <v>4.2459999999999998E-2</v>
      </c>
      <c r="G155" s="10">
        <v>2.5579999999999999E-2</v>
      </c>
      <c r="H155" s="10">
        <v>3.6909999999999998E-2</v>
      </c>
      <c r="I155" s="12"/>
      <c r="J155" s="3"/>
    </row>
    <row r="156" spans="1:10" x14ac:dyDescent="0.25">
      <c r="A156" s="3"/>
      <c r="B156" s="3">
        <v>146</v>
      </c>
      <c r="C156" s="6">
        <v>3.7379999999999997E-2</v>
      </c>
      <c r="D156" s="7">
        <v>4.2999999999999997E-2</v>
      </c>
      <c r="E156" s="7">
        <v>3.9010000000000003E-2</v>
      </c>
      <c r="F156" s="7">
        <v>4.2439999999999999E-2</v>
      </c>
      <c r="G156" s="7">
        <v>2.5610000000000001E-2</v>
      </c>
      <c r="H156" s="7">
        <v>3.6929999999999998E-2</v>
      </c>
      <c r="I156" s="12"/>
      <c r="J156" s="3"/>
    </row>
    <row r="157" spans="1:10" x14ac:dyDescent="0.25">
      <c r="A157" s="3"/>
      <c r="B157" s="3">
        <v>147</v>
      </c>
      <c r="C157" s="6">
        <v>3.7400000000000003E-2</v>
      </c>
      <c r="D157" s="7">
        <v>4.2999999999999997E-2</v>
      </c>
      <c r="E157" s="7">
        <v>3.9019999999999999E-2</v>
      </c>
      <c r="F157" s="7">
        <v>4.2430000000000002E-2</v>
      </c>
      <c r="G157" s="7">
        <v>2.5649999999999999E-2</v>
      </c>
      <c r="H157" s="7">
        <v>3.696E-2</v>
      </c>
      <c r="I157" s="12"/>
      <c r="J157" s="3"/>
    </row>
    <row r="158" spans="1:10" x14ac:dyDescent="0.25">
      <c r="A158" s="3"/>
      <c r="B158" s="3">
        <v>148</v>
      </c>
      <c r="C158" s="6">
        <v>3.7420000000000002E-2</v>
      </c>
      <c r="D158" s="7">
        <v>4.301E-2</v>
      </c>
      <c r="E158" s="7">
        <v>3.9030000000000002E-2</v>
      </c>
      <c r="F158" s="7">
        <v>4.2419999999999999E-2</v>
      </c>
      <c r="G158" s="7">
        <v>2.5680000000000001E-2</v>
      </c>
      <c r="H158" s="7">
        <v>3.6979999999999999E-2</v>
      </c>
      <c r="I158" s="12"/>
      <c r="J158" s="3"/>
    </row>
    <row r="159" spans="1:10" x14ac:dyDescent="0.25">
      <c r="A159" s="3"/>
      <c r="B159" s="3">
        <v>149</v>
      </c>
      <c r="C159" s="6">
        <v>3.7449999999999997E-2</v>
      </c>
      <c r="D159" s="7">
        <v>4.301E-2</v>
      </c>
      <c r="E159" s="7">
        <v>3.9039999999999998E-2</v>
      </c>
      <c r="F159" s="7">
        <v>4.24E-2</v>
      </c>
      <c r="G159" s="7">
        <v>2.571E-2</v>
      </c>
      <c r="H159" s="7">
        <v>3.7010000000000001E-2</v>
      </c>
      <c r="I159" s="12"/>
      <c r="J159" s="3"/>
    </row>
    <row r="160" spans="1:10" x14ac:dyDescent="0.25">
      <c r="A160" s="3"/>
      <c r="B160" s="8">
        <v>150</v>
      </c>
      <c r="C160" s="9">
        <v>3.7470000000000003E-2</v>
      </c>
      <c r="D160" s="10">
        <v>4.301E-2</v>
      </c>
      <c r="E160" s="10">
        <v>3.9050000000000001E-2</v>
      </c>
      <c r="F160" s="10">
        <v>4.2389999999999997E-2</v>
      </c>
      <c r="G160" s="10">
        <v>2.5739999999999999E-2</v>
      </c>
      <c r="H160" s="10">
        <v>3.703E-2</v>
      </c>
      <c r="I160" s="12"/>
      <c r="J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hyperlinks>
    <hyperlink ref="B2" location="Main_Menu!D10" display="Main menu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1" ma:contentTypeDescription="Create a new document." ma:contentTypeScope="" ma:versionID="31033c2cff3b35fa839e8f44e032c2ac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37e40ea79a80f99b0097f67ee9a08dd1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2019-10-16T10:17:03+00:00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58025DC1-41D4-4C82-BF9F-354A71182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8402C5-A21A-450B-894E-2B77B6B68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F593F2-F951-4683-BC42-B41620A471A0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46cf5d05-017c-4f03-b1f6-893edf8c1825"/>
    <ds:schemaRef ds:uri="2b395ac2-8163-4b1c-b2c0-fcf6a8d660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</vt:lpstr>
      <vt:lpstr>RFR term structures</vt:lpstr>
      <vt:lpstr>SCR shock down</vt:lpstr>
      <vt:lpstr>SCR shock up</vt:lpstr>
      <vt:lpstr>VA</vt:lpstr>
      <vt:lpstr>Lab_RFR</vt:lpstr>
      <vt:lpstr>Shocks</vt:lpstr>
      <vt:lpstr>BSL_RFR_spot_no_VA</vt:lpstr>
      <vt:lpstr>BSL_RFR_spot_with_VA</vt:lpstr>
      <vt:lpstr>SCEN1_RFR_spot_no_VA</vt:lpstr>
      <vt:lpstr>SCEN1_RFR_spot_with_VA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2017-03-03T09:41:46Z</dcterms:created>
  <dcterms:modified xsi:type="dcterms:W3CDTF">2020-01-29T09:25:11Z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0x010100F025371A0D5F1846930DBA2C9EDAF56600AFC9069F21C440458F2314C115976576</vt:lpwstr>
  </property>
  <property fmtid="{D5CDD505-2E9C-101B-9397-08002B2CF9AE}" pid="4" name="ERIS_Keywords">
    <vt:lpwstr>1;#Project Management|cea3a7db-f348-4c35-b78b-82f6e4e7dbce;#93;#Solvency II|9d7de132-f9bd-4b68-83a5-47bf5bf01789;#63;#Insurance|7d742bda-a71f-46ed-a0a2-2b27d7f827fc</vt:lpwstr>
  </property>
  <property fmtid="{D5CDD505-2E9C-101B-9397-08002B2CF9AE}" pid="5" name="ERIS_Department">
    <vt:lpwstr>46;#Policy Department|b4dfa58b-e139-4fed-98cd-912416c70ce5</vt:lpwstr>
  </property>
  <property fmtid="{D5CDD505-2E9C-101B-9397-08002B2CF9AE}" pid="6" name="ERIS_DocumentType">
    <vt:lpwstr>9;#List/Register|6369d54c-6e82-4e06-a3d5-66480824378d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{72809e12-a0cc-4141-b5f6-88f6d2715bef}</vt:lpwstr>
  </property>
  <property fmtid="{D5CDD505-2E9C-101B-9397-08002B2CF9AE}" pid="10" name="RecordPoint_ActiveItemSiteId">
    <vt:lpwstr>{4ecfeabf-6c67-434c-b719-7199089a9ce2}</vt:lpwstr>
  </property>
  <property fmtid="{D5CDD505-2E9C-101B-9397-08002B2CF9AE}" pid="11" name="RecordPoint_ActiveItemListId">
    <vt:lpwstr>{c783d5f0-a5e0-4695-a744-3555e56303e2}</vt:lpwstr>
  </property>
  <property fmtid="{D5CDD505-2E9C-101B-9397-08002B2CF9AE}" pid="12" name="RecordPoint_ActiveItemUniqueId">
    <vt:lpwstr>{137917ef-fff9-461b-8dca-0a34b7c3437b}</vt:lpwstr>
  </property>
  <property fmtid="{D5CDD505-2E9C-101B-9397-08002B2CF9AE}" pid="13" name="RecordPoint_RecordNumberSubmitted">
    <vt:lpwstr>EIOPA(2019)0060812</vt:lpwstr>
  </property>
  <property fmtid="{D5CDD505-2E9C-101B-9397-08002B2CF9AE}" pid="14" name="RecordPoint_SubmissionCompleted">
    <vt:lpwstr>2019-09-25T10:01:47.6229034+00:00</vt:lpwstr>
  </property>
</Properties>
</file>