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Work\Taxonomias\roadmap\"/>
    </mc:Choice>
  </mc:AlternateContent>
  <xr:revisionPtr revIDLastSave="0" documentId="13_ncr:1_{7C7F49FA-1127-41AB-9603-00E07965CB08}" xr6:coauthVersionLast="47" xr6:coauthVersionMax="47" xr10:uidLastSave="{00000000-0000-0000-0000-000000000000}"/>
  <bookViews>
    <workbookView xWindow="-28920" yWindow="-120" windowWidth="29040" windowHeight="15720" xr2:uid="{00000000-000D-0000-FFFF-FFFF00000000}"/>
  </bookViews>
  <sheets>
    <sheet name="SII Taxonomy Roadmap" sheetId="14" r:id="rId1"/>
    <sheet name="PF Taxonomy Roadmap" sheetId="16" r:id="rId2"/>
    <sheet name="PEPP Taxonomy Roadmap " sheetId="18" r:id="rId3"/>
    <sheet name="IRRD Taxonomy Roadmap" sheetId="19" r:id="rId4"/>
  </sheets>
  <definedNames>
    <definedName name="_xlnm.Print_Area" localSheetId="2">'PEPP Taxonomy Roadmap '!$A$1:$AK$33</definedName>
    <definedName name="_xlnm.Print_Area" localSheetId="1">'PF Taxonomy Roadmap'!$A$1:$AO$46</definedName>
    <definedName name="_xlnm.Print_Area" localSheetId="0">'SII Taxonomy Roadmap'!$A$1:$AW$27</definedName>
    <definedName name="_xlnm.Print_Titles" localSheetId="2">'PEPP Taxonomy Roadmap '!$A:$A</definedName>
    <definedName name="_xlnm.Print_Titles" localSheetId="1">'PF Taxonomy Roadmap'!$A:$A</definedName>
    <definedName name="_xlnm.Print_Titles" localSheetId="0">'SII Taxonomy Roadmap'!$A:$A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1" i="18" l="1"/>
  <c r="C31" i="18" s="1"/>
  <c r="Y43" i="16"/>
  <c r="V43" i="16"/>
  <c r="V42" i="16"/>
  <c r="V41" i="16"/>
  <c r="V40" i="16"/>
  <c r="S43" i="16"/>
  <c r="P43" i="16"/>
  <c r="N43" i="16"/>
  <c r="K43" i="16"/>
  <c r="K42" i="16"/>
  <c r="K41" i="16"/>
  <c r="K40" i="16"/>
  <c r="H43" i="16"/>
  <c r="F40" i="16"/>
  <c r="F41" i="16"/>
  <c r="F42" i="16"/>
  <c r="F43" i="16"/>
  <c r="C43" i="16"/>
  <c r="Q43" i="14"/>
  <c r="R43" i="14" s="1"/>
  <c r="E43" i="14"/>
  <c r="AD43" i="14"/>
  <c r="X43" i="14"/>
  <c r="O43" i="14"/>
  <c r="N43" i="14"/>
  <c r="H43" i="14"/>
  <c r="I43" i="14" s="1"/>
  <c r="C43" i="14"/>
  <c r="B43" i="14"/>
  <c r="AL43" i="14"/>
  <c r="AI43" i="14"/>
  <c r="K43" i="14"/>
  <c r="L43" i="14" s="1"/>
  <c r="F43" i="14"/>
  <c r="AI42" i="14"/>
  <c r="AC42" i="14"/>
  <c r="W42" i="14"/>
  <c r="Q42" i="14"/>
  <c r="R42" i="14" s="1"/>
  <c r="K42" i="14"/>
  <c r="E42" i="14"/>
  <c r="F42" i="14" s="1"/>
  <c r="AI41" i="14"/>
  <c r="AJ41" i="14" s="1"/>
  <c r="AC41" i="14"/>
  <c r="AD41" i="14" s="1"/>
  <c r="W41" i="14"/>
  <c r="X41" i="14" s="1"/>
  <c r="Q41" i="14"/>
  <c r="R41" i="14" s="1"/>
  <c r="K41" i="14"/>
  <c r="L41" i="14" s="1"/>
  <c r="E41" i="14"/>
  <c r="F41" i="14" s="1"/>
  <c r="AI40" i="14"/>
  <c r="AJ40" i="14" s="1"/>
  <c r="AC40" i="14"/>
  <c r="AD40" i="14" s="1"/>
  <c r="W40" i="14"/>
  <c r="X40" i="14" s="1"/>
  <c r="Q40" i="14"/>
  <c r="R40" i="14" s="1"/>
  <c r="K40" i="14"/>
  <c r="L40" i="14" s="1"/>
  <c r="E40" i="14"/>
  <c r="F40" i="14" s="1"/>
  <c r="E9" i="19"/>
  <c r="B9" i="19"/>
  <c r="AL39" i="14"/>
  <c r="AI39" i="14"/>
  <c r="AC39" i="14"/>
  <c r="W39" i="14"/>
  <c r="Q39" i="14"/>
  <c r="R39" i="14" s="1"/>
  <c r="N39" i="14"/>
  <c r="K39" i="14"/>
  <c r="L39" i="14" s="1"/>
  <c r="H39" i="14"/>
  <c r="I39" i="14" s="1"/>
  <c r="E39" i="14"/>
  <c r="F39" i="14" s="1"/>
  <c r="B39" i="14"/>
  <c r="A27" i="18"/>
  <c r="B27" i="18" s="1"/>
  <c r="C27" i="18" s="1"/>
  <c r="F39" i="16"/>
  <c r="K39" i="16" s="1"/>
  <c r="V39" i="16" s="1"/>
  <c r="C39" i="16"/>
  <c r="H39" i="16" s="1"/>
  <c r="N39" i="16" s="1"/>
  <c r="P39" i="16" s="1"/>
  <c r="S39" i="16" s="1"/>
  <c r="Y39" i="16" s="1"/>
  <c r="F38" i="16"/>
  <c r="K38" i="16" s="1"/>
  <c r="V38" i="16" s="1"/>
  <c r="F37" i="16"/>
  <c r="K37" i="16" s="1"/>
  <c r="V37" i="16" s="1"/>
  <c r="F36" i="16"/>
  <c r="K36" i="16" s="1"/>
  <c r="V36" i="16" s="1"/>
  <c r="AI38" i="14"/>
  <c r="AJ38" i="14" s="1"/>
  <c r="AC38" i="14"/>
  <c r="AD38" i="14" s="1"/>
  <c r="W38" i="14"/>
  <c r="X38" i="14" s="1"/>
  <c r="Q38" i="14"/>
  <c r="R38" i="14" s="1"/>
  <c r="K38" i="14"/>
  <c r="E38" i="14"/>
  <c r="F38" i="14" s="1"/>
  <c r="AI37" i="14"/>
  <c r="AJ37" i="14" s="1"/>
  <c r="AC37" i="14"/>
  <c r="AD37" i="14" s="1"/>
  <c r="W37" i="14"/>
  <c r="X37" i="14" s="1"/>
  <c r="Q37" i="14"/>
  <c r="R37" i="14" s="1"/>
  <c r="K37" i="14"/>
  <c r="L37" i="14" s="1"/>
  <c r="E37" i="14"/>
  <c r="F37" i="14" s="1"/>
  <c r="AI36" i="14"/>
  <c r="AJ36" i="14" s="1"/>
  <c r="AC36" i="14"/>
  <c r="AD36" i="14" s="1"/>
  <c r="W36" i="14"/>
  <c r="X36" i="14" s="1"/>
  <c r="Q36" i="14"/>
  <c r="R36" i="14" s="1"/>
  <c r="K36" i="14"/>
  <c r="L36" i="14" s="1"/>
  <c r="E36" i="14"/>
  <c r="F36" i="14" s="1"/>
  <c r="AL35" i="14"/>
  <c r="N35" i="14"/>
  <c r="O35" i="14" s="1"/>
  <c r="H35" i="14"/>
  <c r="I35" i="14" s="1"/>
  <c r="B35" i="14"/>
  <c r="C35" i="14" s="1"/>
  <c r="E35" i="14"/>
  <c r="F35" i="14" s="1"/>
  <c r="K35" i="14"/>
  <c r="L35" i="14" s="1"/>
  <c r="Q35" i="14"/>
  <c r="R35" i="14" s="1"/>
  <c r="W35" i="14"/>
  <c r="X35" i="14" s="1"/>
  <c r="AC35" i="14"/>
  <c r="AD35" i="14" s="1"/>
  <c r="AI35" i="14"/>
  <c r="AJ35" i="14" s="1"/>
  <c r="AI34" i="14"/>
  <c r="AJ34" i="14" s="1"/>
  <c r="AI33" i="14"/>
  <c r="AJ33" i="14" s="1"/>
  <c r="AI32" i="14"/>
  <c r="AJ32" i="14" s="1"/>
  <c r="AC34" i="14"/>
  <c r="AC33" i="14"/>
  <c r="AC32" i="14"/>
  <c r="W34" i="14"/>
  <c r="W33" i="14"/>
  <c r="W32" i="14"/>
  <c r="X32" i="14" s="1"/>
  <c r="Q34" i="14"/>
  <c r="Q33" i="14"/>
  <c r="Q32" i="14"/>
  <c r="K34" i="14"/>
  <c r="K33" i="14"/>
  <c r="K32" i="14"/>
  <c r="E34" i="14"/>
  <c r="F34" i="14" s="1"/>
  <c r="E33" i="14"/>
  <c r="F33" i="14" s="1"/>
  <c r="E32" i="14"/>
  <c r="F32" i="14" s="1"/>
  <c r="B15" i="18"/>
  <c r="C15" i="18" s="1"/>
  <c r="B11" i="18"/>
  <c r="C11" i="18" s="1"/>
  <c r="A19" i="18"/>
  <c r="A23" i="18" s="1"/>
  <c r="B23" i="18" s="1"/>
  <c r="C23" i="18" s="1"/>
  <c r="AD32" i="14"/>
  <c r="A31" i="14"/>
  <c r="AL31" i="14" s="1"/>
  <c r="E31" i="16"/>
  <c r="J31" i="16" s="1"/>
  <c r="B31" i="16"/>
  <c r="M31" i="16" s="1"/>
  <c r="R31" i="16" s="1"/>
  <c r="X31" i="16" s="1"/>
  <c r="U31" i="16"/>
  <c r="V31" i="16" s="1"/>
  <c r="C35" i="16"/>
  <c r="H35" i="16" s="1"/>
  <c r="N35" i="16" s="1"/>
  <c r="P35" i="16" s="1"/>
  <c r="S35" i="16" s="1"/>
  <c r="Y35" i="16" s="1"/>
  <c r="F35" i="16"/>
  <c r="K35" i="16" s="1"/>
  <c r="V35" i="16" s="1"/>
  <c r="F34" i="16"/>
  <c r="K34" i="16" s="1"/>
  <c r="V34" i="16" s="1"/>
  <c r="F33" i="16"/>
  <c r="K33" i="16" s="1"/>
  <c r="V33" i="16" s="1"/>
  <c r="F32" i="16"/>
  <c r="K32" i="16" s="1"/>
  <c r="V32" i="16" s="1"/>
  <c r="A29" i="16"/>
  <c r="E29" i="16" s="1"/>
  <c r="J29" i="16" s="1"/>
  <c r="A30" i="16"/>
  <c r="E30" i="16" s="1"/>
  <c r="J30" i="16" s="1"/>
  <c r="AI28" i="14"/>
  <c r="AI30" i="14"/>
  <c r="AI29" i="14"/>
  <c r="Q29" i="14"/>
  <c r="Q30" i="14"/>
  <c r="Q28" i="14"/>
  <c r="F31" i="16" l="1"/>
  <c r="K31" i="16" s="1"/>
  <c r="R32" i="14"/>
  <c r="R34" i="14"/>
  <c r="B19" i="18"/>
  <c r="C19" i="18" s="1"/>
  <c r="U29" i="16"/>
  <c r="V29" i="16" s="1"/>
  <c r="C31" i="16"/>
  <c r="N31" i="16" s="1"/>
  <c r="S31" i="16" s="1"/>
  <c r="Y31" i="16" s="1"/>
  <c r="U30" i="16"/>
  <c r="V30" i="16" s="1"/>
  <c r="R33" i="14"/>
  <c r="K31" i="14"/>
  <c r="B31" i="14"/>
  <c r="C31" i="14" s="1"/>
  <c r="N31" i="14"/>
  <c r="O31" i="14" s="1"/>
  <c r="E31" i="14"/>
  <c r="F31" i="14" s="1"/>
  <c r="H31" i="14"/>
  <c r="I31" i="14" s="1"/>
  <c r="W31" i="14"/>
  <c r="AI31" i="14"/>
  <c r="AJ31" i="14" s="1"/>
  <c r="Q31" i="14"/>
  <c r="R31" i="14" s="1"/>
  <c r="AC31" i="14"/>
  <c r="A18" i="18"/>
  <c r="A22" i="18" s="1"/>
  <c r="A26" i="18" s="1"/>
  <c r="A17" i="18"/>
  <c r="A21" i="18" s="1"/>
  <c r="A25" i="18" s="1"/>
  <c r="A16" i="18"/>
  <c r="A20" i="18" s="1"/>
  <c r="A24" i="18" s="1"/>
  <c r="F30" i="16"/>
  <c r="K30" i="16" s="1"/>
  <c r="F29" i="16"/>
  <c r="K29" i="16" s="1"/>
  <c r="E27" i="16"/>
  <c r="F27" i="16" s="1"/>
  <c r="E26" i="16"/>
  <c r="F26" i="16" s="1"/>
  <c r="E25" i="16"/>
  <c r="F25" i="16" s="1"/>
  <c r="E24" i="16"/>
  <c r="F24" i="16" s="1"/>
  <c r="A28" i="16"/>
  <c r="P31" i="16" l="1"/>
  <c r="H31" i="16"/>
  <c r="E28" i="16"/>
  <c r="J28" i="16" s="1"/>
  <c r="U28" i="16"/>
  <c r="V28" i="16" s="1"/>
  <c r="AJ29" i="14"/>
  <c r="AJ30" i="14"/>
  <c r="AJ28" i="14"/>
  <c r="R29" i="14"/>
  <c r="R30" i="14"/>
  <c r="A29" i="14"/>
  <c r="A30" i="14"/>
  <c r="A28" i="14"/>
  <c r="R28" i="14"/>
  <c r="F28" i="16" l="1"/>
  <c r="K28" i="16" s="1"/>
  <c r="AJ25" i="14"/>
  <c r="AJ26" i="14"/>
  <c r="AJ27" i="14"/>
  <c r="AJ24" i="14"/>
  <c r="AC24" i="14"/>
  <c r="W24" i="14"/>
  <c r="W28" i="14" s="1"/>
  <c r="R25" i="14"/>
  <c r="R26" i="14"/>
  <c r="R27" i="14"/>
  <c r="R24" i="14"/>
  <c r="AC28" i="14" l="1"/>
  <c r="AD28" i="14" s="1"/>
  <c r="AD24" i="14"/>
  <c r="X24" i="14"/>
  <c r="X28" i="14"/>
  <c r="K19" i="14"/>
  <c r="L19" i="14" s="1"/>
  <c r="AJ12" i="14" l="1"/>
  <c r="E22" i="16" l="1"/>
  <c r="F22" i="16" s="1"/>
  <c r="E21" i="16"/>
  <c r="F21" i="16" s="1"/>
  <c r="E20" i="16"/>
  <c r="F20" i="16" s="1"/>
  <c r="E18" i="16"/>
  <c r="F18" i="16" s="1"/>
  <c r="E17" i="16"/>
  <c r="F17" i="16" s="1"/>
  <c r="E16" i="16"/>
  <c r="F16" i="16" s="1"/>
  <c r="E10" i="16"/>
  <c r="F10" i="16" s="1"/>
  <c r="E14" i="16"/>
  <c r="F14" i="16" s="1"/>
  <c r="E13" i="16"/>
  <c r="F13" i="16" s="1"/>
  <c r="E12" i="16"/>
  <c r="F12" i="16" s="1"/>
  <c r="E23" i="16"/>
  <c r="F23" i="16" s="1"/>
  <c r="E19" i="16"/>
  <c r="F19" i="16" s="1"/>
  <c r="E15" i="16"/>
  <c r="F15" i="16" s="1"/>
  <c r="E11" i="16"/>
  <c r="F11" i="16" s="1"/>
  <c r="B23" i="16"/>
  <c r="C23" i="16" s="1"/>
  <c r="B19" i="16"/>
  <c r="C19" i="16" s="1"/>
  <c r="B15" i="16"/>
  <c r="C15" i="16" s="1"/>
  <c r="B11" i="16"/>
  <c r="C11" i="16" s="1"/>
  <c r="AM19" i="14"/>
  <c r="AG23" i="14"/>
  <c r="AG19" i="14"/>
  <c r="AD15" i="14"/>
  <c r="AD14" i="14"/>
  <c r="AD13" i="14"/>
  <c r="AD12" i="14"/>
  <c r="AD11" i="14"/>
  <c r="AD10" i="14"/>
  <c r="AD9" i="14"/>
  <c r="AD8" i="14"/>
  <c r="AC19" i="14"/>
  <c r="AC23" i="14" s="1"/>
  <c r="AC18" i="14"/>
  <c r="AC22" i="14" s="1"/>
  <c r="AC17" i="14"/>
  <c r="AC21" i="14" s="1"/>
  <c r="AD20" i="14"/>
  <c r="AA23" i="14"/>
  <c r="AA19" i="14"/>
  <c r="X15" i="14"/>
  <c r="X14" i="14"/>
  <c r="X13" i="14"/>
  <c r="X12" i="14"/>
  <c r="X11" i="14"/>
  <c r="X10" i="14"/>
  <c r="X9" i="14"/>
  <c r="X8" i="14"/>
  <c r="W19" i="14"/>
  <c r="W23" i="14" s="1"/>
  <c r="W18" i="14"/>
  <c r="W22" i="14" s="1"/>
  <c r="W17" i="14"/>
  <c r="W21" i="14" s="1"/>
  <c r="W25" i="14" s="1"/>
  <c r="X20" i="14"/>
  <c r="U23" i="14"/>
  <c r="U19" i="14"/>
  <c r="L15" i="14"/>
  <c r="L14" i="14"/>
  <c r="L13" i="14"/>
  <c r="L11" i="14"/>
  <c r="L10" i="14"/>
  <c r="L9" i="14"/>
  <c r="L8" i="14"/>
  <c r="K23" i="14"/>
  <c r="K27" i="14" s="1"/>
  <c r="L31" i="14" s="1"/>
  <c r="K18" i="14"/>
  <c r="K22" i="14" s="1"/>
  <c r="K17" i="14"/>
  <c r="K21" i="14" s="1"/>
  <c r="L16" i="14"/>
  <c r="I23" i="14"/>
  <c r="I19" i="14"/>
  <c r="E19" i="14"/>
  <c r="E18" i="14"/>
  <c r="E22" i="14" s="1"/>
  <c r="E17" i="14"/>
  <c r="E21" i="14" s="1"/>
  <c r="F16" i="14"/>
  <c r="C19" i="14"/>
  <c r="C23" i="14" s="1"/>
  <c r="B19" i="14"/>
  <c r="B23" i="14" s="1"/>
  <c r="W29" i="14" l="1"/>
  <c r="K25" i="14"/>
  <c r="L21" i="14"/>
  <c r="K26" i="14"/>
  <c r="L22" i="14"/>
  <c r="X22" i="14"/>
  <c r="W26" i="14"/>
  <c r="E25" i="14"/>
  <c r="F21" i="14"/>
  <c r="L17" i="14"/>
  <c r="X23" i="14"/>
  <c r="W27" i="14"/>
  <c r="X31" i="14" s="1"/>
  <c r="L23" i="14"/>
  <c r="F17" i="14"/>
  <c r="AD21" i="14"/>
  <c r="AC25" i="14"/>
  <c r="AD22" i="14"/>
  <c r="AC26" i="14"/>
  <c r="E26" i="14"/>
  <c r="F22" i="14"/>
  <c r="E23" i="14"/>
  <c r="F19" i="14"/>
  <c r="X21" i="14"/>
  <c r="AD23" i="14"/>
  <c r="AC27" i="14"/>
  <c r="AD31" i="14" s="1"/>
  <c r="AD19" i="14"/>
  <c r="AD16" i="14"/>
  <c r="AD17" i="14"/>
  <c r="AD18" i="14"/>
  <c r="L18" i="14"/>
  <c r="F18" i="14"/>
  <c r="K20" i="14"/>
  <c r="E20" i="14"/>
  <c r="X16" i="14"/>
  <c r="X17" i="14"/>
  <c r="X18" i="14"/>
  <c r="X19" i="14"/>
  <c r="X29" i="14" l="1"/>
  <c r="X33" i="14"/>
  <c r="E29" i="14"/>
  <c r="K29" i="14"/>
  <c r="L33" i="14" s="1"/>
  <c r="AC29" i="14"/>
  <c r="K30" i="14"/>
  <c r="E30" i="14"/>
  <c r="W30" i="14"/>
  <c r="AC30" i="14"/>
  <c r="F25" i="14"/>
  <c r="AD25" i="14"/>
  <c r="X26" i="14"/>
  <c r="X25" i="14"/>
  <c r="X27" i="14"/>
  <c r="L26" i="14"/>
  <c r="F26" i="14"/>
  <c r="AD27" i="14"/>
  <c r="AD26" i="14"/>
  <c r="L25" i="14"/>
  <c r="E27" i="14"/>
  <c r="F23" i="14"/>
  <c r="E24" i="14"/>
  <c r="F20" i="14"/>
  <c r="K24" i="14"/>
  <c r="L20" i="14"/>
  <c r="X30" i="14" l="1"/>
  <c r="X34" i="14"/>
  <c r="AD29" i="14"/>
  <c r="AD33" i="14"/>
  <c r="AD30" i="14"/>
  <c r="AD34" i="14"/>
  <c r="F30" i="14"/>
  <c r="K28" i="14"/>
  <c r="L32" i="14" s="1"/>
  <c r="E28" i="14"/>
  <c r="L24" i="14"/>
  <c r="F24" i="14"/>
</calcChain>
</file>

<file path=xl/sharedStrings.xml><?xml version="1.0" encoding="utf-8"?>
<sst xmlns="http://schemas.openxmlformats.org/spreadsheetml/2006/main" count="570" uniqueCount="69">
  <si>
    <t>2.3.0</t>
  </si>
  <si>
    <t>2.4.0</t>
  </si>
  <si>
    <t>d</t>
  </si>
  <si>
    <t>Annual Solvency II reporting Solo
(ars .01)</t>
  </si>
  <si>
    <t>Quarterly Solvency II reporting Solo
(qrs .02)</t>
  </si>
  <si>
    <t>Annual Solvency II reporting Group
(arg .04)</t>
  </si>
  <si>
    <t>Quarterly Solvency II reporting Group
(qrg .05)</t>
  </si>
  <si>
    <t>Annual Solvency II reporting Third country branches
(arb .07)</t>
  </si>
  <si>
    <t>Quarterly Solvency II reporting Third country branches
(qrb .08)</t>
  </si>
  <si>
    <t>Annual Financial Stability reporting Solo
(afs .10)</t>
  </si>
  <si>
    <t>Quarterly Financial Stability reporting Solo
(qfs .11)</t>
  </si>
  <si>
    <t>Annual Financial Stability reporting Group
(afg .12)</t>
  </si>
  <si>
    <t>Quarterly Financial Stability reporting Group
(qfg .13)</t>
  </si>
  <si>
    <t>Annual Financial Stability Third country branches
(afb .14)</t>
  </si>
  <si>
    <t>Quarterly Financial Stability Third country branches
(qfb .15)</t>
  </si>
  <si>
    <t>Annual reporting Special Purpose Vehicles
(spv .20)</t>
  </si>
  <si>
    <t>Ref dates</t>
  </si>
  <si>
    <t>NCA Submission deadline</t>
  </si>
  <si>
    <t>Taxonomy
 version</t>
  </si>
  <si>
    <t>*National Competent Authorities may implement different reference dates for day 1 reporting for technical reasons</t>
  </si>
  <si>
    <t>Undertaking Submission deadline**</t>
  </si>
  <si>
    <t xml:space="preserve">**National Competent Authorities (NCAs) may move the L1 deadline(s) that fall on a non-working day.  These can either be moved to the next working day in the future or in the past based on the National Legislative Framework that exists within an Authority’s jurisdiction.  The L1 deadline(s) stated in the roadmap are calculated based on the Reference date but may differ from those set by the NCAs in different jurisdictions.  Therefore please check with your own NCA to ensure that you have the accurate L1 deadline relevant to your Undertaking and jurisdiction.   </t>
  </si>
  <si>
    <t>2.5.0</t>
  </si>
  <si>
    <t>2.6.0</t>
  </si>
  <si>
    <t>2.7.0</t>
  </si>
  <si>
    <t>Annual reporting Pension Funds individual
(ari .24)</t>
  </si>
  <si>
    <t>Quarterly reporting Pension Funds individual
(qri .25)</t>
  </si>
  <si>
    <t>Annual reporting Pension Funds aggregated
(ara .26)</t>
  </si>
  <si>
    <t>Quarterly reporting Pension Funds aggregated
(qra .27)</t>
  </si>
  <si>
    <t>Annual reporting exempted Pension Funds individual
(axi .28)</t>
  </si>
  <si>
    <t>Quarterly ECB Add-on reporting Pension Funds individual
(qei .31)</t>
  </si>
  <si>
    <t>Annual ECB Add-on reporting exempted Pension Funds individual
(aee .32)</t>
  </si>
  <si>
    <t>Annual ECB Add-on reporting Pension Funds individual
(aei .30)</t>
  </si>
  <si>
    <t>Annual reporting exempted Pension Funds aggregated
(axa .29)</t>
  </si>
  <si>
    <t>02/06/2020 (***21/04)</t>
  </si>
  <si>
    <t>30/06/2020 (***19/05)</t>
  </si>
  <si>
    <t>14/07/2020 (***02/06)</t>
  </si>
  <si>
    <t>11/08/2020 (***30/06)</t>
  </si>
  <si>
    <t>12/05/2020 (**** 02/06)</t>
  </si>
  <si>
    <t>09/06/2020 (**** 30/06)</t>
  </si>
  <si>
    <t>23/06/2020 (**** 14/07)</t>
  </si>
  <si>
    <t>21/07/2020 (**** 11/08)</t>
  </si>
  <si>
    <t>2.8.0</t>
  </si>
  <si>
    <t>Annual Pan-European Personal Pension Product reporting ***
(app .33)</t>
  </si>
  <si>
    <t>*** National Competent Authorities (NCAs) should ensure that PEPP providers report to the NCAs the annual quantitative information according to the individual PEPP provider's sectoral rules for annual reporting but no later than the L1 deadline(s) after the PEPP provider's financial year-end.</t>
  </si>
  <si>
    <t>**** PEPP KID reporting is not included in above roadmap due to its ad-hoc nature</t>
  </si>
  <si>
    <t>2.7.0 or 2.7.1</t>
  </si>
  <si>
    <t>2.9.0</t>
  </si>
  <si>
    <t>2.7.1</t>
  </si>
  <si>
    <t>***EIOPA-BoS-23-030 decision defines only the National Competent Authorities' (NCAs) submission deadlines (starting from 2.9.0 release)</t>
  </si>
  <si>
    <t>2.8.2</t>
  </si>
  <si>
    <t xml:space="preserve"> Annual Financial Stability reporting entry points were removed from 2.8.0 taxonomy onwards</t>
  </si>
  <si>
    <r>
      <t xml:space="preserve">2.9.0 </t>
    </r>
    <r>
      <rPr>
        <b/>
        <u/>
        <sz val="10"/>
        <rFont val="Calibri"/>
        <family val="2"/>
        <scheme val="minor"/>
      </rPr>
      <t>or</t>
    </r>
    <r>
      <rPr>
        <sz val="10"/>
        <rFont val="Calibri"/>
        <family val="2"/>
        <scheme val="minor"/>
      </rPr>
      <t xml:space="preserve"> 2.9.0 NACE 2.1 2nd Optional Hotfix</t>
    </r>
  </si>
  <si>
    <r>
      <t xml:space="preserve">2.8.2 </t>
    </r>
    <r>
      <rPr>
        <b/>
        <u/>
        <sz val="10"/>
        <rFont val="Calibri"/>
        <family val="2"/>
        <scheme val="minor"/>
      </rPr>
      <t>or</t>
    </r>
    <r>
      <rPr>
        <sz val="10"/>
        <rFont val="Calibri"/>
        <family val="2"/>
        <scheme val="minor"/>
      </rPr>
      <t xml:space="preserve"> 2.8.2 NACE 2.1 Optional Hotfix</t>
    </r>
  </si>
  <si>
    <r>
      <t xml:space="preserve">2.7.0 </t>
    </r>
    <r>
      <rPr>
        <b/>
        <u/>
        <sz val="10"/>
        <rFont val="Calibri"/>
        <family val="2"/>
        <scheme val="minor"/>
      </rPr>
      <t>or</t>
    </r>
    <r>
      <rPr>
        <sz val="10"/>
        <rFont val="Calibri"/>
        <family val="2"/>
        <scheme val="minor"/>
      </rPr>
      <t xml:space="preserve"> 2.7.0 NACE 2.1 3rd Optional Hotfix</t>
    </r>
  </si>
  <si>
    <t>2.8.2 or 2.8.2 NACE 2.1 Optional Hotfix</t>
  </si>
  <si>
    <t>2.9.0 or 2.9.0 NACE 2.1 2nd Optional Hotfix</t>
  </si>
  <si>
    <t>2027 by reference dates</t>
  </si>
  <si>
    <t xml:space="preserve">Financial end of the year between 30 January 2027 and 31 December 2027 </t>
  </si>
  <si>
    <t xml:space="preserve"> + 20 weeks  after end of the financial year</t>
  </si>
  <si>
    <t>2.11.0</t>
  </si>
  <si>
    <t>+26 weeks after end of the financial year</t>
  </si>
  <si>
    <t>Biannual IRRD reporting Solo
(ars .01)</t>
  </si>
  <si>
    <t>Biannual IRRD reporting Group</t>
  </si>
  <si>
    <t>TBD</t>
  </si>
  <si>
    <t>Last update: 15 July 2026</t>
  </si>
  <si>
    <t>*** L2 deadline(s) to be decided.</t>
  </si>
  <si>
    <t>2.10.0</t>
  </si>
  <si>
    <t>2024-2027 by reference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</si>
</sst>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rgb="FFFF6600"/>
      <name val="Calibri"/>
      <family val="2"/>
      <scheme val="minor"/>
    </font>
    <font>
      <sz val="10"/>
      <color theme="0"/>
      <name val="Symbol"/>
      <family val="1"/>
      <charset val="2"/>
    </font>
    <font>
      <sz val="11"/>
      <name val="Calibri"/>
      <family val="2"/>
      <scheme val="minor"/>
    </font>
    <font>
      <sz val="11"/>
      <color theme="1"/>
      <name val="Calibri"/>
      <family val="2"/>
      <charset val="238"/>
      <scheme val="minor"/>
    </font>
    <font>
      <b/>
      <sz val="11"/>
      <name val="Calibri"/>
      <family val="2"/>
      <scheme val="minor"/>
    </font>
    <font>
      <b/>
      <sz val="10"/>
      <name val="Calibri"/>
      <family val="2"/>
      <scheme val="minor"/>
    </font>
    <font>
      <b/>
      <sz val="9"/>
      <name val="Calibri"/>
      <family val="2"/>
      <scheme val="minor"/>
    </font>
    <font>
      <sz val="10"/>
      <name val="Calibri"/>
      <family val="2"/>
      <scheme val="minor"/>
    </font>
    <font>
      <sz val="8"/>
      <color theme="1"/>
      <name val="Calibri"/>
      <family val="2"/>
      <scheme val="minor"/>
    </font>
    <font>
      <sz val="8"/>
      <name val="Calibri"/>
      <family val="2"/>
      <scheme val="minor"/>
    </font>
    <font>
      <b/>
      <u/>
      <sz val="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lightTrellis">
        <bgColor theme="4" tint="0.59999389629810485"/>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dotted">
        <color indexed="64"/>
      </left>
      <right style="dotted">
        <color indexed="64"/>
      </right>
      <top/>
      <bottom style="thin">
        <color indexed="64"/>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2">
    <xf numFmtId="0" fontId="0" fillId="0" borderId="0"/>
    <xf numFmtId="0" fontId="9" fillId="0" borderId="0"/>
  </cellStyleXfs>
  <cellXfs count="110">
    <xf numFmtId="0" fontId="0" fillId="0" borderId="0" xfId="0"/>
    <xf numFmtId="0" fontId="8" fillId="0" borderId="0" xfId="0" applyFont="1" applyAlignment="1">
      <alignment horizontal="center" vertical="center"/>
    </xf>
    <xf numFmtId="0" fontId="14" fillId="3" borderId="0" xfId="0" applyFont="1" applyFill="1"/>
    <xf numFmtId="0" fontId="0" fillId="3" borderId="0" xfId="0" applyFill="1"/>
    <xf numFmtId="0" fontId="6" fillId="3" borderId="0" xfId="0" applyFont="1" applyFill="1"/>
    <xf numFmtId="0" fontId="3" fillId="3" borderId="0" xfId="0" applyFont="1" applyFill="1"/>
    <xf numFmtId="0" fontId="7" fillId="3" borderId="0" xfId="0" applyFont="1" applyFill="1" applyAlignment="1">
      <alignment horizontal="right"/>
    </xf>
    <xf numFmtId="0" fontId="8" fillId="3" borderId="0" xfId="0" applyFont="1" applyFill="1"/>
    <xf numFmtId="0" fontId="8" fillId="3" borderId="0" xfId="0" applyFont="1" applyFill="1" applyAlignment="1">
      <alignment vertical="top"/>
    </xf>
    <xf numFmtId="164" fontId="13" fillId="4" borderId="21" xfId="0" applyNumberFormat="1" applyFont="1" applyFill="1" applyBorder="1" applyAlignment="1">
      <alignment horizontal="center" vertical="center"/>
    </xf>
    <xf numFmtId="0" fontId="8" fillId="0" borderId="0" xfId="0" applyFont="1"/>
    <xf numFmtId="14" fontId="11" fillId="2" borderId="17" xfId="0" applyNumberFormat="1" applyFont="1" applyFill="1" applyBorder="1" applyAlignment="1">
      <alignment horizontal="center" vertical="center"/>
    </xf>
    <xf numFmtId="164" fontId="13" fillId="4" borderId="18" xfId="0" applyNumberFormat="1" applyFont="1" applyFill="1" applyBorder="1" applyAlignment="1">
      <alignment horizontal="center" vertical="center"/>
    </xf>
    <xf numFmtId="14" fontId="11" fillId="2" borderId="19" xfId="0" applyNumberFormat="1" applyFont="1" applyFill="1" applyBorder="1" applyAlignment="1">
      <alignment horizontal="center" vertical="center"/>
    </xf>
    <xf numFmtId="164" fontId="13" fillId="4" borderId="20" xfId="0" applyNumberFormat="1" applyFont="1" applyFill="1" applyBorder="1" applyAlignment="1">
      <alignment horizontal="center" vertical="center"/>
    </xf>
    <xf numFmtId="164" fontId="13" fillId="5" borderId="21" xfId="0" applyNumberFormat="1" applyFont="1" applyFill="1" applyBorder="1" applyAlignment="1">
      <alignment horizontal="center" vertical="center"/>
    </xf>
    <xf numFmtId="164" fontId="13" fillId="4" borderId="22"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18" xfId="0" applyNumberFormat="1" applyFont="1" applyFill="1" applyBorder="1" applyAlignment="1">
      <alignment horizontal="center" vertical="center"/>
    </xf>
    <xf numFmtId="14" fontId="11" fillId="2" borderId="11" xfId="0" applyNumberFormat="1" applyFont="1" applyFill="1" applyBorder="1" applyAlignment="1">
      <alignment horizontal="center" vertical="center"/>
    </xf>
    <xf numFmtId="0" fontId="0" fillId="0" borderId="0" xfId="0" applyAlignment="1">
      <alignment wrapText="1"/>
    </xf>
    <xf numFmtId="0" fontId="4" fillId="3" borderId="0" xfId="0" applyFont="1" applyFill="1" applyAlignment="1">
      <alignment horizontal="left" vertical="center"/>
    </xf>
    <xf numFmtId="0" fontId="1" fillId="0" borderId="2" xfId="0" applyFont="1" applyBorder="1" applyAlignment="1">
      <alignment horizontal="center" vertical="center"/>
    </xf>
    <xf numFmtId="0" fontId="1" fillId="0" borderId="0" xfId="0" applyFont="1" applyAlignment="1">
      <alignment horizontal="left" vertical="center"/>
    </xf>
    <xf numFmtId="164" fontId="13" fillId="4" borderId="7" xfId="0" applyNumberFormat="1" applyFont="1" applyFill="1" applyBorder="1" applyAlignment="1">
      <alignment horizontal="center" vertical="center"/>
    </xf>
    <xf numFmtId="164" fontId="13" fillId="4" borderId="8" xfId="0" applyNumberFormat="1" applyFont="1" applyFill="1" applyBorder="1" applyAlignment="1">
      <alignment horizontal="center" vertical="center"/>
    </xf>
    <xf numFmtId="0" fontId="13" fillId="4" borderId="10"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xf>
    <xf numFmtId="164" fontId="13" fillId="5" borderId="29" xfId="0" applyNumberFormat="1" applyFont="1" applyFill="1" applyBorder="1" applyAlignment="1">
      <alignment horizontal="center" vertical="center"/>
    </xf>
    <xf numFmtId="164" fontId="13" fillId="5" borderId="8" xfId="0" applyNumberFormat="1" applyFont="1" applyFill="1" applyBorder="1" applyAlignment="1">
      <alignment horizontal="center" vertical="center"/>
    </xf>
    <xf numFmtId="0" fontId="13" fillId="5" borderId="10" xfId="0" applyFont="1" applyFill="1" applyBorder="1" applyAlignment="1">
      <alignment horizontal="center" vertical="center"/>
    </xf>
    <xf numFmtId="164" fontId="13" fillId="5" borderId="28" xfId="0" applyNumberFormat="1" applyFont="1" applyFill="1" applyBorder="1" applyAlignment="1">
      <alignment horizontal="center" vertical="center"/>
    </xf>
    <xf numFmtId="0" fontId="13" fillId="5" borderId="26" xfId="0" applyFont="1" applyFill="1" applyBorder="1" applyAlignment="1">
      <alignment horizontal="center" vertical="center"/>
    </xf>
    <xf numFmtId="164" fontId="13" fillId="5" borderId="25" xfId="0" applyNumberFormat="1" applyFont="1" applyFill="1" applyBorder="1" applyAlignment="1">
      <alignment horizontal="center" vertical="center"/>
    </xf>
    <xf numFmtId="0" fontId="13" fillId="5" borderId="27" xfId="0" applyFont="1" applyFill="1" applyBorder="1" applyAlignment="1">
      <alignment horizontal="center" vertical="center"/>
    </xf>
    <xf numFmtId="164" fontId="13" fillId="8" borderId="28" xfId="0" applyNumberFormat="1" applyFont="1" applyFill="1" applyBorder="1" applyAlignment="1">
      <alignment horizontal="center" vertical="center"/>
    </xf>
    <xf numFmtId="164" fontId="13" fillId="8" borderId="26" xfId="0" applyNumberFormat="1" applyFont="1" applyFill="1" applyBorder="1" applyAlignment="1">
      <alignment horizontal="center" vertical="center"/>
    </xf>
    <xf numFmtId="164" fontId="13" fillId="5" borderId="20" xfId="0" applyNumberFormat="1" applyFont="1" applyFill="1" applyBorder="1" applyAlignment="1">
      <alignment horizontal="center" vertical="center"/>
    </xf>
    <xf numFmtId="164" fontId="13" fillId="8" borderId="30" xfId="0" applyNumberFormat="1" applyFont="1" applyFill="1" applyBorder="1" applyAlignment="1">
      <alignment horizontal="center" vertical="center"/>
    </xf>
    <xf numFmtId="14" fontId="8" fillId="3" borderId="0" xfId="0" applyNumberFormat="1" applyFont="1" applyFill="1"/>
    <xf numFmtId="164" fontId="13" fillId="4" borderId="0" xfId="0" applyNumberFormat="1" applyFont="1" applyFill="1" applyAlignment="1">
      <alignment horizontal="center" vertical="center"/>
    </xf>
    <xf numFmtId="14" fontId="11" fillId="2" borderId="14" xfId="0" applyNumberFormat="1" applyFont="1" applyFill="1" applyBorder="1" applyAlignment="1">
      <alignment horizontal="center" vertical="center"/>
    </xf>
    <xf numFmtId="164" fontId="13" fillId="4" borderId="12" xfId="0" applyNumberFormat="1" applyFont="1" applyFill="1" applyBorder="1" applyAlignment="1">
      <alignment horizontal="center" vertical="center"/>
    </xf>
    <xf numFmtId="164" fontId="13" fillId="4" borderId="13" xfId="0" applyNumberFormat="1" applyFont="1" applyFill="1" applyBorder="1" applyAlignment="1">
      <alignment horizontal="center" vertical="center"/>
    </xf>
    <xf numFmtId="164" fontId="13" fillId="5" borderId="12" xfId="0" applyNumberFormat="1" applyFont="1" applyFill="1" applyBorder="1" applyAlignment="1">
      <alignment horizontal="center" vertical="center"/>
    </xf>
    <xf numFmtId="164" fontId="13" fillId="5" borderId="13" xfId="0" applyNumberFormat="1" applyFont="1" applyFill="1" applyBorder="1" applyAlignment="1">
      <alignment horizontal="center" vertical="center"/>
    </xf>
    <xf numFmtId="164" fontId="13" fillId="8" borderId="14" xfId="0" applyNumberFormat="1" applyFont="1" applyFill="1" applyBorder="1" applyAlignment="1">
      <alignment horizontal="center" vertical="center"/>
    </xf>
    <xf numFmtId="164" fontId="13" fillId="5" borderId="33" xfId="0" applyNumberFormat="1" applyFont="1" applyFill="1" applyBorder="1" applyAlignment="1">
      <alignment horizontal="center" vertical="center"/>
    </xf>
    <xf numFmtId="0" fontId="13" fillId="4" borderId="34" xfId="0" applyFont="1" applyFill="1" applyBorder="1" applyAlignment="1">
      <alignment horizontal="center" vertical="center"/>
    </xf>
    <xf numFmtId="164" fontId="13" fillId="4" borderId="35" xfId="0" applyNumberFormat="1" applyFont="1" applyFill="1" applyBorder="1" applyAlignment="1">
      <alignment horizontal="center" vertical="center"/>
    </xf>
    <xf numFmtId="164" fontId="13" fillId="4" borderId="36" xfId="0" applyNumberFormat="1" applyFont="1" applyFill="1" applyBorder="1" applyAlignment="1">
      <alignment horizontal="center" vertical="center"/>
    </xf>
    <xf numFmtId="164" fontId="13" fillId="8" borderId="0" xfId="0" applyNumberFormat="1" applyFont="1" applyFill="1" applyAlignment="1">
      <alignment horizontal="center" vertical="center"/>
    </xf>
    <xf numFmtId="164" fontId="13" fillId="8" borderId="33" xfId="0" applyNumberFormat="1" applyFont="1" applyFill="1" applyBorder="1" applyAlignment="1">
      <alignment horizontal="center" vertical="center"/>
    </xf>
    <xf numFmtId="164" fontId="13" fillId="8" borderId="16" xfId="0" applyNumberFormat="1" applyFont="1" applyFill="1" applyBorder="1" applyAlignment="1">
      <alignment horizontal="center" vertical="center"/>
    </xf>
    <xf numFmtId="0" fontId="13" fillId="4" borderId="16" xfId="0" applyFont="1" applyFill="1" applyBorder="1" applyAlignment="1">
      <alignment horizontal="center" vertical="center" wrapText="1"/>
    </xf>
    <xf numFmtId="0" fontId="13" fillId="5" borderId="16" xfId="0" applyFont="1" applyFill="1" applyBorder="1" applyAlignment="1">
      <alignment horizontal="center" vertical="center" wrapText="1"/>
    </xf>
    <xf numFmtId="14" fontId="13" fillId="4" borderId="16"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14" fontId="11" fillId="2" borderId="37" xfId="0" applyNumberFormat="1" applyFont="1" applyFill="1" applyBorder="1" applyAlignment="1">
      <alignment horizontal="center" vertical="center" wrapText="1"/>
    </xf>
    <xf numFmtId="164" fontId="13" fillId="4" borderId="38" xfId="0" quotePrefix="1" applyNumberFormat="1" applyFont="1" applyFill="1" applyBorder="1" applyAlignment="1">
      <alignment horizontal="center" vertical="center" wrapText="1"/>
    </xf>
    <xf numFmtId="164" fontId="13" fillId="4" borderId="39" xfId="0" applyNumberFormat="1" applyFont="1" applyFill="1" applyBorder="1" applyAlignment="1">
      <alignment horizontal="center" vertical="center"/>
    </xf>
    <xf numFmtId="0" fontId="13" fillId="4" borderId="40" xfId="0" applyFont="1" applyFill="1" applyBorder="1" applyAlignment="1">
      <alignment horizontal="center" vertical="center"/>
    </xf>
    <xf numFmtId="164" fontId="13" fillId="5" borderId="38" xfId="0" quotePrefix="1" applyNumberFormat="1" applyFont="1" applyFill="1" applyBorder="1" applyAlignment="1">
      <alignment horizontal="center" vertical="center" wrapText="1"/>
    </xf>
    <xf numFmtId="164" fontId="13" fillId="5" borderId="39" xfId="0" applyNumberFormat="1" applyFont="1" applyFill="1" applyBorder="1" applyAlignment="1">
      <alignment horizontal="center" vertical="center"/>
    </xf>
    <xf numFmtId="0" fontId="13" fillId="5" borderId="40" xfId="0" applyFont="1" applyFill="1" applyBorder="1" applyAlignment="1">
      <alignment horizontal="center" vertical="center" wrapText="1"/>
    </xf>
    <xf numFmtId="0" fontId="2" fillId="7" borderId="0" xfId="0" applyFont="1" applyFill="1" applyAlignment="1">
      <alignment horizontal="center" vertical="center"/>
    </xf>
    <xf numFmtId="0" fontId="2" fillId="7" borderId="14" xfId="0" applyFont="1" applyFill="1" applyBorder="1" applyAlignment="1">
      <alignment horizontal="center" vertical="center"/>
    </xf>
    <xf numFmtId="0" fontId="15" fillId="3" borderId="0" xfId="0" applyFont="1" applyFill="1" applyAlignment="1">
      <alignment wrapText="1"/>
    </xf>
    <xf numFmtId="0" fontId="8" fillId="0" borderId="0" xfId="0" applyFont="1" applyAlignment="1">
      <alignment wrapText="1"/>
    </xf>
    <xf numFmtId="0" fontId="5" fillId="3" borderId="0" xfId="0" applyFont="1" applyFill="1" applyAlignment="1">
      <alignment horizontal="left" vertical="center" wrapText="1"/>
    </xf>
    <xf numFmtId="0" fontId="10" fillId="4" borderId="3"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4"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0" fillId="4" borderId="31" xfId="1" applyFont="1" applyFill="1" applyBorder="1" applyAlignment="1">
      <alignment horizontal="center" vertical="center" wrapText="1"/>
    </xf>
    <xf numFmtId="0" fontId="10" fillId="4" borderId="32" xfId="1"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3" xfId="0" applyFont="1" applyFill="1" applyBorder="1" applyAlignment="1">
      <alignment horizontal="center" vertical="center" wrapText="1"/>
    </xf>
    <xf numFmtId="164" fontId="13" fillId="4" borderId="0" xfId="0" applyNumberFormat="1" applyFont="1" applyFill="1" applyBorder="1" applyAlignment="1">
      <alignment horizontal="center" vertical="center"/>
    </xf>
    <xf numFmtId="164" fontId="13" fillId="5" borderId="0" xfId="0" applyNumberFormat="1" applyFont="1" applyFill="1" applyBorder="1" applyAlignment="1">
      <alignment horizontal="center" vertical="center"/>
    </xf>
  </cellXfs>
  <cellStyles count="2">
    <cellStyle name="Normal" xfId="0" builtinId="0"/>
    <cellStyle name="Normalny 4" xfId="1" xr:uid="{00000000-0005-0000-0000-000001000000}"/>
  </cellStyles>
  <dxfs count="0"/>
  <tableStyles count="0" defaultTableStyle="TableStyleMedium2" defaultPivotStyle="PivotStyleLight16"/>
  <colors>
    <mruColors>
      <color rgb="FF6600FF"/>
      <color rgb="FFFF3399"/>
      <color rgb="FF66CCFF"/>
      <color rgb="FFCCFFFF"/>
      <color rgb="FF99CCFF"/>
      <color rgb="FFF8F8F8"/>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11"/>
  <sheetViews>
    <sheetView tabSelected="1" zoomScale="80" zoomScaleNormal="80" workbookViewId="0">
      <pane xSplit="1" ySplit="5" topLeftCell="B29" activePane="bottomRight" state="frozen"/>
      <selection pane="topRight" activeCell="B1" sqref="B1"/>
      <selection pane="bottomLeft" activeCell="A6" sqref="A6"/>
      <selection pane="bottomRight"/>
    </sheetView>
  </sheetViews>
  <sheetFormatPr defaultColWidth="12.1796875" defaultRowHeight="14.5" x14ac:dyDescent="0.35"/>
  <cols>
    <col min="1" max="1" width="17.54296875" customWidth="1"/>
    <col min="2" max="2" width="20.453125" customWidth="1"/>
    <col min="3" max="3" width="17.81640625" customWidth="1"/>
    <col min="4" max="4" width="11.1796875" customWidth="1"/>
    <col min="5" max="5" width="22.81640625" customWidth="1"/>
    <col min="6" max="6" width="21.1796875" customWidth="1"/>
    <col min="7" max="7" width="11.1796875" customWidth="1"/>
    <col min="8" max="8" width="18.453125" customWidth="1"/>
    <col min="9" max="9" width="19" customWidth="1"/>
    <col min="10" max="10" width="13.54296875" customWidth="1"/>
    <col min="11" max="11" width="20.1796875" customWidth="1"/>
    <col min="12" max="12" width="20.54296875" customWidth="1"/>
    <col min="13" max="13" width="11.1796875" customWidth="1"/>
    <col min="14" max="16" width="15.81640625" customWidth="1"/>
    <col min="17" max="19" width="11.1796875" customWidth="1"/>
    <col min="20" max="20" width="14.453125" customWidth="1"/>
    <col min="21" max="21" width="13.81640625" customWidth="1"/>
    <col min="22" max="22" width="11.1796875" customWidth="1"/>
    <col min="23" max="23" width="16.54296875" customWidth="1"/>
    <col min="24" max="24" width="13.453125" customWidth="1"/>
    <col min="25" max="25" width="11.1796875" customWidth="1"/>
    <col min="26" max="26" width="19" customWidth="1"/>
    <col min="27" max="28" width="11.1796875" customWidth="1"/>
    <col min="29" max="29" width="16.1796875" customWidth="1"/>
    <col min="30" max="31" width="11.1796875" customWidth="1"/>
    <col min="32" max="32" width="14" customWidth="1"/>
    <col min="33" max="33" width="15.54296875" customWidth="1"/>
    <col min="34" max="34" width="11.1796875" customWidth="1"/>
    <col min="35" max="35" width="20.453125" customWidth="1"/>
    <col min="36" max="37" width="11.1796875" customWidth="1"/>
    <col min="38" max="38" width="16.54296875" customWidth="1"/>
    <col min="39" max="39" width="21.1796875" customWidth="1"/>
    <col min="40" max="40" width="11.1796875" customWidth="1"/>
    <col min="41" max="41" width="18.453125" customWidth="1"/>
    <col min="42" max="43" width="11.1796875" customWidth="1"/>
    <col min="44" max="44" width="21.54296875" customWidth="1"/>
    <col min="45" max="45" width="16.81640625" customWidth="1"/>
    <col min="46" max="46" width="11.1796875" customWidth="1"/>
    <col min="47" max="47" width="13.54296875" customWidth="1"/>
    <col min="48" max="49" width="11.1796875" customWidth="1"/>
    <col min="50" max="68" width="12.1796875" style="3"/>
  </cols>
  <sheetData>
    <row r="1" spans="1:68" s="3" customFormat="1" x14ac:dyDescent="0.35"/>
    <row r="2" spans="1:68" s="3" customFormat="1" ht="18.75" customHeight="1" x14ac:dyDescent="0.35">
      <c r="A2" s="70" t="s">
        <v>68</v>
      </c>
      <c r="B2" s="70"/>
      <c r="C2" s="70"/>
      <c r="D2" s="70"/>
      <c r="E2" s="66" t="s">
        <v>65</v>
      </c>
      <c r="F2" s="66"/>
      <c r="G2" s="66"/>
    </row>
    <row r="3" spans="1:68" s="3" customFormat="1" ht="23.25" customHeight="1" x14ac:dyDescent="0.35">
      <c r="A3" s="70"/>
      <c r="B3" s="70"/>
      <c r="C3" s="70"/>
      <c r="D3" s="70"/>
      <c r="E3" s="66"/>
      <c r="F3" s="66"/>
      <c r="G3" s="66"/>
      <c r="H3" s="23" t="s">
        <v>51</v>
      </c>
      <c r="I3" s="21"/>
      <c r="J3" s="21"/>
      <c r="K3" s="21"/>
      <c r="L3" s="21"/>
      <c r="M3" s="21"/>
      <c r="N3" s="21"/>
      <c r="O3" s="21"/>
      <c r="P3" s="21"/>
    </row>
    <row r="4" spans="1:68" s="3" customFormat="1" ht="19.5" customHeight="1" thickBot="1" x14ac:dyDescent="0.4">
      <c r="A4" s="70"/>
      <c r="B4" s="70"/>
      <c r="C4" s="70"/>
      <c r="D4" s="70"/>
      <c r="E4" s="67"/>
      <c r="F4" s="67"/>
      <c r="G4" s="67"/>
      <c r="T4" s="4"/>
      <c r="U4" s="4"/>
      <c r="V4" s="4"/>
      <c r="AO4" s="5"/>
      <c r="AP4" s="4"/>
      <c r="AQ4" s="4"/>
      <c r="AR4" s="4"/>
      <c r="AS4" s="4"/>
      <c r="AT4" s="4"/>
      <c r="AU4" s="4"/>
      <c r="AV4" s="4"/>
      <c r="AW4" s="6" t="s">
        <v>2</v>
      </c>
    </row>
    <row r="5" spans="1:68" ht="69.75" customHeight="1" thickBot="1" x14ac:dyDescent="0.4">
      <c r="A5" s="1"/>
      <c r="B5" s="71" t="s">
        <v>3</v>
      </c>
      <c r="C5" s="72"/>
      <c r="D5" s="73"/>
      <c r="E5" s="74" t="s">
        <v>4</v>
      </c>
      <c r="F5" s="75"/>
      <c r="G5" s="76"/>
      <c r="H5" s="71" t="s">
        <v>5</v>
      </c>
      <c r="I5" s="72"/>
      <c r="J5" s="73"/>
      <c r="K5" s="74" t="s">
        <v>6</v>
      </c>
      <c r="L5" s="75"/>
      <c r="M5" s="76"/>
      <c r="N5" s="71" t="s">
        <v>7</v>
      </c>
      <c r="O5" s="72"/>
      <c r="P5" s="73"/>
      <c r="Q5" s="74" t="s">
        <v>8</v>
      </c>
      <c r="R5" s="75"/>
      <c r="S5" s="76"/>
      <c r="T5" s="71" t="s">
        <v>9</v>
      </c>
      <c r="U5" s="72"/>
      <c r="V5" s="73"/>
      <c r="W5" s="74" t="s">
        <v>10</v>
      </c>
      <c r="X5" s="75"/>
      <c r="Y5" s="76"/>
      <c r="Z5" s="71" t="s">
        <v>11</v>
      </c>
      <c r="AA5" s="72"/>
      <c r="AB5" s="73"/>
      <c r="AC5" s="74" t="s">
        <v>12</v>
      </c>
      <c r="AD5" s="75"/>
      <c r="AE5" s="76"/>
      <c r="AF5" s="89" t="s">
        <v>13</v>
      </c>
      <c r="AG5" s="90"/>
      <c r="AH5" s="91"/>
      <c r="AI5" s="74" t="s">
        <v>14</v>
      </c>
      <c r="AJ5" s="75"/>
      <c r="AK5" s="76"/>
      <c r="AL5" s="89" t="s">
        <v>15</v>
      </c>
      <c r="AM5" s="90"/>
      <c r="AN5" s="91"/>
      <c r="AO5" s="7"/>
      <c r="AP5" s="3"/>
      <c r="AQ5" s="3"/>
      <c r="AR5" s="3"/>
      <c r="AS5" s="3"/>
      <c r="AT5" s="3"/>
      <c r="AU5" s="3"/>
      <c r="AV5" s="3"/>
      <c r="AW5" s="3"/>
      <c r="BH5"/>
      <c r="BI5"/>
      <c r="BJ5"/>
      <c r="BK5"/>
      <c r="BL5"/>
      <c r="BM5"/>
      <c r="BN5"/>
      <c r="BO5"/>
      <c r="BP5"/>
    </row>
    <row r="6" spans="1:68" ht="14.5" customHeight="1" x14ac:dyDescent="0.35">
      <c r="A6" s="98" t="s">
        <v>16</v>
      </c>
      <c r="B6" s="85" t="s">
        <v>20</v>
      </c>
      <c r="C6" s="87" t="s">
        <v>17</v>
      </c>
      <c r="D6" s="77" t="s">
        <v>18</v>
      </c>
      <c r="E6" s="79" t="s">
        <v>20</v>
      </c>
      <c r="F6" s="81" t="s">
        <v>17</v>
      </c>
      <c r="G6" s="83" t="s">
        <v>18</v>
      </c>
      <c r="H6" s="85" t="s">
        <v>20</v>
      </c>
      <c r="I6" s="87" t="s">
        <v>17</v>
      </c>
      <c r="J6" s="77" t="s">
        <v>18</v>
      </c>
      <c r="K6" s="79" t="s">
        <v>20</v>
      </c>
      <c r="L6" s="81" t="s">
        <v>17</v>
      </c>
      <c r="M6" s="83" t="s">
        <v>18</v>
      </c>
      <c r="N6" s="85" t="s">
        <v>20</v>
      </c>
      <c r="O6" s="87" t="s">
        <v>17</v>
      </c>
      <c r="P6" s="77" t="s">
        <v>18</v>
      </c>
      <c r="Q6" s="79" t="s">
        <v>20</v>
      </c>
      <c r="R6" s="81" t="s">
        <v>17</v>
      </c>
      <c r="S6" s="100" t="s">
        <v>18</v>
      </c>
      <c r="T6" s="85" t="s">
        <v>20</v>
      </c>
      <c r="U6" s="87" t="s">
        <v>17</v>
      </c>
      <c r="V6" s="77" t="s">
        <v>18</v>
      </c>
      <c r="W6" s="79" t="s">
        <v>20</v>
      </c>
      <c r="X6" s="81" t="s">
        <v>17</v>
      </c>
      <c r="Y6" s="83" t="s">
        <v>18</v>
      </c>
      <c r="Z6" s="85" t="s">
        <v>20</v>
      </c>
      <c r="AA6" s="87" t="s">
        <v>17</v>
      </c>
      <c r="AB6" s="77" t="s">
        <v>18</v>
      </c>
      <c r="AC6" s="79" t="s">
        <v>20</v>
      </c>
      <c r="AD6" s="81" t="s">
        <v>17</v>
      </c>
      <c r="AE6" s="83" t="s">
        <v>18</v>
      </c>
      <c r="AF6" s="92" t="s">
        <v>20</v>
      </c>
      <c r="AG6" s="94" t="s">
        <v>17</v>
      </c>
      <c r="AH6" s="96" t="s">
        <v>18</v>
      </c>
      <c r="AI6" s="79" t="s">
        <v>20</v>
      </c>
      <c r="AJ6" s="81" t="s">
        <v>17</v>
      </c>
      <c r="AK6" s="83" t="s">
        <v>18</v>
      </c>
      <c r="AL6" s="92" t="s">
        <v>20</v>
      </c>
      <c r="AM6" s="94" t="s">
        <v>17</v>
      </c>
      <c r="AN6" s="96" t="s">
        <v>18</v>
      </c>
      <c r="AO6" s="8"/>
      <c r="AP6" s="3"/>
      <c r="AQ6" s="3"/>
      <c r="AR6" s="3"/>
      <c r="AS6" s="3"/>
      <c r="AT6" s="3"/>
      <c r="AU6" s="3"/>
      <c r="AV6" s="3"/>
      <c r="AW6" s="3"/>
      <c r="BH6"/>
      <c r="BI6"/>
      <c r="BJ6"/>
      <c r="BK6"/>
      <c r="BL6"/>
      <c r="BM6"/>
      <c r="BN6"/>
      <c r="BO6"/>
      <c r="BP6"/>
    </row>
    <row r="7" spans="1:68" s="10" customFormat="1" ht="69" customHeight="1" thickBot="1" x14ac:dyDescent="0.4">
      <c r="A7" s="99"/>
      <c r="B7" s="86"/>
      <c r="C7" s="88"/>
      <c r="D7" s="78"/>
      <c r="E7" s="80"/>
      <c r="F7" s="82"/>
      <c r="G7" s="84"/>
      <c r="H7" s="86"/>
      <c r="I7" s="88"/>
      <c r="J7" s="78"/>
      <c r="K7" s="80"/>
      <c r="L7" s="82"/>
      <c r="M7" s="84"/>
      <c r="N7" s="86"/>
      <c r="O7" s="88"/>
      <c r="P7" s="78"/>
      <c r="Q7" s="80"/>
      <c r="R7" s="82"/>
      <c r="S7" s="101"/>
      <c r="T7" s="86"/>
      <c r="U7" s="88"/>
      <c r="V7" s="78"/>
      <c r="W7" s="80"/>
      <c r="X7" s="82"/>
      <c r="Y7" s="84"/>
      <c r="Z7" s="86"/>
      <c r="AA7" s="88"/>
      <c r="AB7" s="78"/>
      <c r="AC7" s="80"/>
      <c r="AD7" s="82"/>
      <c r="AE7" s="84"/>
      <c r="AF7" s="93"/>
      <c r="AG7" s="95"/>
      <c r="AH7" s="97"/>
      <c r="AI7" s="80"/>
      <c r="AJ7" s="82"/>
      <c r="AK7" s="84"/>
      <c r="AL7" s="93"/>
      <c r="AM7" s="95"/>
      <c r="AN7" s="97"/>
      <c r="AO7" s="8"/>
      <c r="AP7" s="7"/>
      <c r="AQ7" s="7"/>
      <c r="AR7" s="7"/>
      <c r="AS7" s="7"/>
      <c r="AT7" s="7"/>
      <c r="AU7" s="7"/>
      <c r="AV7" s="7"/>
      <c r="AW7" s="7"/>
      <c r="AX7" s="7"/>
      <c r="AY7" s="7"/>
      <c r="AZ7" s="7"/>
      <c r="BA7" s="7"/>
      <c r="BB7" s="7"/>
      <c r="BC7" s="7"/>
      <c r="BD7" s="7"/>
      <c r="BE7" s="7"/>
      <c r="BF7" s="7"/>
      <c r="BG7" s="7"/>
    </row>
    <row r="8" spans="1:68" s="10" customFormat="1" hidden="1" x14ac:dyDescent="0.35">
      <c r="A8" s="13">
        <v>43555</v>
      </c>
      <c r="B8" s="14"/>
      <c r="C8" s="9"/>
      <c r="D8" s="27"/>
      <c r="E8" s="32">
        <v>43590</v>
      </c>
      <c r="F8" s="15">
        <v>43619</v>
      </c>
      <c r="G8" s="33" t="s">
        <v>0</v>
      </c>
      <c r="H8" s="14"/>
      <c r="I8" s="9"/>
      <c r="J8" s="27"/>
      <c r="K8" s="32">
        <v>43632</v>
      </c>
      <c r="L8" s="15">
        <f>K8+28</f>
        <v>43660</v>
      </c>
      <c r="M8" s="33" t="s">
        <v>0</v>
      </c>
      <c r="N8" s="14"/>
      <c r="O8" s="9"/>
      <c r="P8" s="27"/>
      <c r="Q8" s="32">
        <v>43590</v>
      </c>
      <c r="R8" s="15">
        <v>43619</v>
      </c>
      <c r="S8" s="33" t="s">
        <v>0</v>
      </c>
      <c r="T8" s="14"/>
      <c r="U8" s="9"/>
      <c r="V8" s="27"/>
      <c r="W8" s="32">
        <v>43604</v>
      </c>
      <c r="X8" s="15">
        <f>W8+2</f>
        <v>43606</v>
      </c>
      <c r="Y8" s="33" t="s">
        <v>0</v>
      </c>
      <c r="Z8" s="14"/>
      <c r="AA8" s="9"/>
      <c r="AB8" s="27"/>
      <c r="AC8" s="32">
        <v>43604</v>
      </c>
      <c r="AD8" s="15">
        <f>AC8+2</f>
        <v>43606</v>
      </c>
      <c r="AE8" s="33" t="s">
        <v>0</v>
      </c>
      <c r="AF8" s="14"/>
      <c r="AG8" s="9"/>
      <c r="AH8" s="27"/>
      <c r="AI8" s="32">
        <v>43604</v>
      </c>
      <c r="AJ8" s="15">
        <v>43606</v>
      </c>
      <c r="AK8" s="33" t="s">
        <v>0</v>
      </c>
      <c r="AL8" s="14"/>
      <c r="AM8" s="9"/>
      <c r="AN8" s="27"/>
      <c r="AO8" s="7"/>
      <c r="AP8" s="7"/>
      <c r="AQ8" s="7"/>
      <c r="AR8" s="7"/>
      <c r="AS8" s="7"/>
      <c r="AT8" s="7"/>
      <c r="AU8" s="7"/>
      <c r="AV8" s="7"/>
      <c r="AW8" s="7"/>
      <c r="AX8" s="7"/>
      <c r="AY8" s="7"/>
      <c r="AZ8" s="7"/>
      <c r="BA8" s="7"/>
      <c r="BB8" s="7"/>
      <c r="BC8" s="7"/>
      <c r="BD8" s="7"/>
      <c r="BE8" s="7"/>
      <c r="BF8" s="7"/>
      <c r="BG8" s="7"/>
    </row>
    <row r="9" spans="1:68" s="10" customFormat="1" hidden="1" x14ac:dyDescent="0.35">
      <c r="A9" s="13">
        <v>43646</v>
      </c>
      <c r="B9" s="14"/>
      <c r="C9" s="9"/>
      <c r="D9" s="27"/>
      <c r="E9" s="32">
        <v>43681</v>
      </c>
      <c r="F9" s="15">
        <v>43710</v>
      </c>
      <c r="G9" s="33" t="s">
        <v>0</v>
      </c>
      <c r="H9" s="14"/>
      <c r="I9" s="9"/>
      <c r="J9" s="27"/>
      <c r="K9" s="32">
        <v>43723</v>
      </c>
      <c r="L9" s="15">
        <f t="shared" ref="L9:L18" si="0">K9+28</f>
        <v>43751</v>
      </c>
      <c r="M9" s="33" t="s">
        <v>0</v>
      </c>
      <c r="N9" s="14"/>
      <c r="O9" s="9"/>
      <c r="P9" s="27"/>
      <c r="Q9" s="32">
        <v>43681</v>
      </c>
      <c r="R9" s="15">
        <v>43710</v>
      </c>
      <c r="S9" s="33" t="s">
        <v>0</v>
      </c>
      <c r="T9" s="14"/>
      <c r="U9" s="9"/>
      <c r="V9" s="27"/>
      <c r="W9" s="32">
        <v>43695</v>
      </c>
      <c r="X9" s="15">
        <f t="shared" ref="X9:X23" si="1">W9+2</f>
        <v>43697</v>
      </c>
      <c r="Y9" s="33" t="s">
        <v>0</v>
      </c>
      <c r="Z9" s="14"/>
      <c r="AA9" s="9"/>
      <c r="AB9" s="27"/>
      <c r="AC9" s="32">
        <v>43695</v>
      </c>
      <c r="AD9" s="15">
        <f t="shared" ref="AD9:AD23" si="2">AC9+2</f>
        <v>43697</v>
      </c>
      <c r="AE9" s="33" t="s">
        <v>0</v>
      </c>
      <c r="AF9" s="14"/>
      <c r="AG9" s="9"/>
      <c r="AH9" s="27"/>
      <c r="AI9" s="32">
        <v>43695</v>
      </c>
      <c r="AJ9" s="15">
        <v>43697</v>
      </c>
      <c r="AK9" s="33" t="s">
        <v>0</v>
      </c>
      <c r="AL9" s="14"/>
      <c r="AM9" s="9"/>
      <c r="AN9" s="27"/>
      <c r="AO9" s="7"/>
      <c r="AP9" s="7"/>
      <c r="AQ9" s="7"/>
      <c r="AR9" s="7"/>
      <c r="AS9" s="7"/>
      <c r="AT9" s="7"/>
      <c r="AU9" s="7"/>
      <c r="AV9" s="7"/>
      <c r="AW9" s="7"/>
      <c r="AX9" s="7"/>
      <c r="AY9" s="7"/>
      <c r="AZ9" s="7"/>
      <c r="BA9" s="7"/>
      <c r="BB9" s="7"/>
      <c r="BC9" s="7"/>
      <c r="BD9" s="7"/>
      <c r="BE9" s="7"/>
      <c r="BF9" s="7"/>
      <c r="BG9" s="7"/>
    </row>
    <row r="10" spans="1:68" s="10" customFormat="1" hidden="1" x14ac:dyDescent="0.35">
      <c r="A10" s="13">
        <v>43738</v>
      </c>
      <c r="B10" s="14"/>
      <c r="C10" s="9"/>
      <c r="D10" s="27"/>
      <c r="E10" s="32">
        <v>43773</v>
      </c>
      <c r="F10" s="15">
        <v>43801</v>
      </c>
      <c r="G10" s="33" t="s">
        <v>0</v>
      </c>
      <c r="H10" s="14"/>
      <c r="I10" s="9"/>
      <c r="J10" s="27"/>
      <c r="K10" s="32">
        <v>43815</v>
      </c>
      <c r="L10" s="15">
        <f t="shared" si="0"/>
        <v>43843</v>
      </c>
      <c r="M10" s="33" t="s">
        <v>0</v>
      </c>
      <c r="N10" s="14"/>
      <c r="O10" s="9"/>
      <c r="P10" s="27"/>
      <c r="Q10" s="32">
        <v>43773</v>
      </c>
      <c r="R10" s="15">
        <v>43801</v>
      </c>
      <c r="S10" s="33" t="s">
        <v>0</v>
      </c>
      <c r="T10" s="14"/>
      <c r="U10" s="9"/>
      <c r="V10" s="27"/>
      <c r="W10" s="32">
        <v>43787</v>
      </c>
      <c r="X10" s="15">
        <f t="shared" si="1"/>
        <v>43789</v>
      </c>
      <c r="Y10" s="33" t="s">
        <v>0</v>
      </c>
      <c r="Z10" s="14"/>
      <c r="AA10" s="9"/>
      <c r="AB10" s="27"/>
      <c r="AC10" s="32">
        <v>43787</v>
      </c>
      <c r="AD10" s="15">
        <f t="shared" si="2"/>
        <v>43789</v>
      </c>
      <c r="AE10" s="33" t="s">
        <v>0</v>
      </c>
      <c r="AF10" s="14"/>
      <c r="AG10" s="9"/>
      <c r="AH10" s="27"/>
      <c r="AI10" s="32">
        <v>43787</v>
      </c>
      <c r="AJ10" s="15">
        <v>43789</v>
      </c>
      <c r="AK10" s="33" t="s">
        <v>0</v>
      </c>
      <c r="AL10" s="14"/>
      <c r="AM10" s="9"/>
      <c r="AN10" s="27"/>
      <c r="AO10" s="7"/>
      <c r="AP10" s="7"/>
      <c r="AQ10" s="7"/>
      <c r="AR10" s="7"/>
      <c r="AS10" s="7"/>
      <c r="AT10" s="7"/>
      <c r="AU10" s="7"/>
      <c r="AV10" s="7"/>
      <c r="AW10" s="7"/>
      <c r="AX10" s="7"/>
      <c r="AY10" s="7"/>
      <c r="AZ10" s="7"/>
      <c r="BA10" s="7"/>
      <c r="BB10" s="7"/>
      <c r="BC10" s="7"/>
      <c r="BD10" s="7"/>
      <c r="BE10" s="7"/>
      <c r="BF10" s="7"/>
      <c r="BG10" s="7"/>
    </row>
    <row r="11" spans="1:68" s="10" customFormat="1" hidden="1" x14ac:dyDescent="0.35">
      <c r="A11" s="11">
        <v>43830</v>
      </c>
      <c r="B11" s="16" t="s">
        <v>34</v>
      </c>
      <c r="C11" s="12" t="s">
        <v>35</v>
      </c>
      <c r="D11" s="28" t="s">
        <v>1</v>
      </c>
      <c r="E11" s="34">
        <v>43865</v>
      </c>
      <c r="F11" s="18">
        <v>43892</v>
      </c>
      <c r="G11" s="35" t="s">
        <v>1</v>
      </c>
      <c r="H11" s="16" t="s">
        <v>36</v>
      </c>
      <c r="I11" s="12" t="s">
        <v>37</v>
      </c>
      <c r="J11" s="28" t="s">
        <v>1</v>
      </c>
      <c r="K11" s="34">
        <v>43907</v>
      </c>
      <c r="L11" s="18">
        <f t="shared" si="0"/>
        <v>43935</v>
      </c>
      <c r="M11" s="35" t="s">
        <v>1</v>
      </c>
      <c r="N11" s="16">
        <v>43984</v>
      </c>
      <c r="O11" s="12">
        <v>44012</v>
      </c>
      <c r="P11" s="28" t="s">
        <v>1</v>
      </c>
      <c r="Q11" s="34">
        <v>43865</v>
      </c>
      <c r="R11" s="18">
        <v>43892</v>
      </c>
      <c r="S11" s="35" t="s">
        <v>1</v>
      </c>
      <c r="T11" s="16">
        <v>43879</v>
      </c>
      <c r="U11" s="12">
        <v>43881</v>
      </c>
      <c r="V11" s="28" t="s">
        <v>1</v>
      </c>
      <c r="W11" s="34">
        <v>43879</v>
      </c>
      <c r="X11" s="18">
        <f t="shared" si="1"/>
        <v>43881</v>
      </c>
      <c r="Y11" s="35" t="s">
        <v>1</v>
      </c>
      <c r="Z11" s="16">
        <v>43879</v>
      </c>
      <c r="AA11" s="12">
        <v>43881</v>
      </c>
      <c r="AB11" s="28" t="s">
        <v>1</v>
      </c>
      <c r="AC11" s="34">
        <v>43879</v>
      </c>
      <c r="AD11" s="18">
        <f t="shared" si="2"/>
        <v>43881</v>
      </c>
      <c r="AE11" s="35" t="s">
        <v>1</v>
      </c>
      <c r="AF11" s="16">
        <v>43879</v>
      </c>
      <c r="AG11" s="12">
        <v>43881</v>
      </c>
      <c r="AH11" s="28" t="s">
        <v>1</v>
      </c>
      <c r="AI11" s="34">
        <v>43879</v>
      </c>
      <c r="AJ11" s="18">
        <v>43881</v>
      </c>
      <c r="AK11" s="35" t="s">
        <v>1</v>
      </c>
      <c r="AL11" s="16">
        <v>43984</v>
      </c>
      <c r="AM11" s="12">
        <v>44012</v>
      </c>
      <c r="AN11" s="28" t="s">
        <v>1</v>
      </c>
      <c r="AO11" s="7"/>
      <c r="AP11" s="7"/>
      <c r="AQ11" s="7"/>
      <c r="AR11" s="7"/>
      <c r="AS11" s="7"/>
      <c r="AT11" s="7"/>
      <c r="AU11" s="7"/>
      <c r="AV11" s="7"/>
      <c r="AW11" s="7"/>
      <c r="AX11" s="7"/>
      <c r="AY11" s="7"/>
      <c r="AZ11" s="7"/>
      <c r="BA11" s="7"/>
      <c r="BB11" s="7"/>
      <c r="BC11" s="7"/>
      <c r="BD11" s="7"/>
      <c r="BE11" s="7"/>
      <c r="BF11" s="7"/>
      <c r="BG11" s="7"/>
    </row>
    <row r="12" spans="1:68" s="10" customFormat="1" hidden="1" x14ac:dyDescent="0.35">
      <c r="A12" s="13">
        <v>43921</v>
      </c>
      <c r="B12" s="14"/>
      <c r="C12" s="9"/>
      <c r="D12" s="27"/>
      <c r="E12" s="32" t="s">
        <v>38</v>
      </c>
      <c r="F12" s="15" t="s">
        <v>39</v>
      </c>
      <c r="G12" s="33" t="s">
        <v>1</v>
      </c>
      <c r="H12" s="14"/>
      <c r="I12" s="9"/>
      <c r="J12" s="27"/>
      <c r="K12" s="32" t="s">
        <v>40</v>
      </c>
      <c r="L12" s="15" t="s">
        <v>41</v>
      </c>
      <c r="M12" s="33" t="s">
        <v>1</v>
      </c>
      <c r="N12" s="14"/>
      <c r="O12" s="9"/>
      <c r="P12" s="27"/>
      <c r="Q12" s="32">
        <v>43963</v>
      </c>
      <c r="R12" s="15">
        <v>43991</v>
      </c>
      <c r="S12" s="33" t="s">
        <v>1</v>
      </c>
      <c r="T12" s="14"/>
      <c r="U12" s="9"/>
      <c r="V12" s="27"/>
      <c r="W12" s="32">
        <v>43970</v>
      </c>
      <c r="X12" s="15">
        <f t="shared" si="1"/>
        <v>43972</v>
      </c>
      <c r="Y12" s="33" t="s">
        <v>1</v>
      </c>
      <c r="Z12" s="14"/>
      <c r="AA12" s="9"/>
      <c r="AB12" s="27"/>
      <c r="AC12" s="32">
        <v>43970</v>
      </c>
      <c r="AD12" s="15">
        <f t="shared" si="2"/>
        <v>43972</v>
      </c>
      <c r="AE12" s="33" t="s">
        <v>1</v>
      </c>
      <c r="AF12" s="14"/>
      <c r="AG12" s="9"/>
      <c r="AH12" s="27"/>
      <c r="AI12" s="32">
        <v>43970</v>
      </c>
      <c r="AJ12" s="15">
        <f t="shared" ref="AJ12" si="3">AI12+2</f>
        <v>43972</v>
      </c>
      <c r="AK12" s="33" t="s">
        <v>1</v>
      </c>
      <c r="AL12" s="14"/>
      <c r="AM12" s="9"/>
      <c r="AN12" s="27"/>
      <c r="AO12" s="7"/>
      <c r="AP12" s="7"/>
      <c r="AQ12" s="7"/>
      <c r="AR12" s="7"/>
      <c r="AS12" s="7"/>
      <c r="AT12" s="7"/>
      <c r="AU12" s="7"/>
      <c r="AV12" s="7"/>
      <c r="AW12" s="7"/>
      <c r="AX12" s="7"/>
      <c r="AY12" s="7"/>
      <c r="AZ12" s="7"/>
      <c r="BA12" s="7"/>
      <c r="BB12" s="7"/>
      <c r="BC12" s="7"/>
      <c r="BD12" s="7"/>
      <c r="BE12" s="7"/>
      <c r="BF12" s="7"/>
      <c r="BG12" s="7"/>
    </row>
    <row r="13" spans="1:68" s="10" customFormat="1" hidden="1" x14ac:dyDescent="0.35">
      <c r="A13" s="13">
        <v>44012</v>
      </c>
      <c r="B13" s="14"/>
      <c r="C13" s="9"/>
      <c r="D13" s="27"/>
      <c r="E13" s="32">
        <v>44047</v>
      </c>
      <c r="F13" s="15">
        <v>44076</v>
      </c>
      <c r="G13" s="33" t="s">
        <v>1</v>
      </c>
      <c r="H13" s="14"/>
      <c r="I13" s="9"/>
      <c r="J13" s="27"/>
      <c r="K13" s="32">
        <v>44089</v>
      </c>
      <c r="L13" s="15">
        <f t="shared" si="0"/>
        <v>44117</v>
      </c>
      <c r="M13" s="33" t="s">
        <v>1</v>
      </c>
      <c r="N13" s="14"/>
      <c r="O13" s="9"/>
      <c r="P13" s="27"/>
      <c r="Q13" s="32">
        <v>44047</v>
      </c>
      <c r="R13" s="15">
        <v>44076</v>
      </c>
      <c r="S13" s="33" t="s">
        <v>1</v>
      </c>
      <c r="T13" s="14"/>
      <c r="U13" s="9"/>
      <c r="V13" s="27"/>
      <c r="W13" s="32">
        <v>44061</v>
      </c>
      <c r="X13" s="15">
        <f t="shared" si="1"/>
        <v>44063</v>
      </c>
      <c r="Y13" s="33" t="s">
        <v>1</v>
      </c>
      <c r="Z13" s="14"/>
      <c r="AA13" s="9"/>
      <c r="AB13" s="27"/>
      <c r="AC13" s="32">
        <v>44061</v>
      </c>
      <c r="AD13" s="15">
        <f t="shared" si="2"/>
        <v>44063</v>
      </c>
      <c r="AE13" s="33" t="s">
        <v>1</v>
      </c>
      <c r="AF13" s="14"/>
      <c r="AG13" s="9"/>
      <c r="AH13" s="27"/>
      <c r="AI13" s="32">
        <v>44061</v>
      </c>
      <c r="AJ13" s="15">
        <v>44064</v>
      </c>
      <c r="AK13" s="33" t="s">
        <v>1</v>
      </c>
      <c r="AL13" s="14"/>
      <c r="AM13" s="9"/>
      <c r="AN13" s="27"/>
      <c r="AO13" s="7"/>
      <c r="AP13" s="7"/>
      <c r="AQ13" s="7"/>
      <c r="AR13" s="7"/>
      <c r="AS13" s="7"/>
      <c r="AT13" s="7"/>
      <c r="AU13" s="7"/>
      <c r="AV13" s="7"/>
      <c r="AW13" s="7"/>
      <c r="AX13" s="7"/>
      <c r="AY13" s="7"/>
      <c r="AZ13" s="7"/>
      <c r="BA13" s="7"/>
      <c r="BB13" s="7"/>
      <c r="BC13" s="7"/>
      <c r="BD13" s="7"/>
      <c r="BE13" s="7"/>
      <c r="BF13" s="7"/>
      <c r="BG13" s="7"/>
    </row>
    <row r="14" spans="1:68" s="10" customFormat="1" hidden="1" x14ac:dyDescent="0.35">
      <c r="A14" s="13">
        <v>44104</v>
      </c>
      <c r="B14" s="14"/>
      <c r="C14" s="9"/>
      <c r="D14" s="27"/>
      <c r="E14" s="32">
        <v>44139</v>
      </c>
      <c r="F14" s="15">
        <v>44167</v>
      </c>
      <c r="G14" s="33" t="s">
        <v>1</v>
      </c>
      <c r="H14" s="14"/>
      <c r="I14" s="9"/>
      <c r="J14" s="27"/>
      <c r="K14" s="32">
        <v>44181</v>
      </c>
      <c r="L14" s="15">
        <f t="shared" si="0"/>
        <v>44209</v>
      </c>
      <c r="M14" s="33" t="s">
        <v>1</v>
      </c>
      <c r="N14" s="14"/>
      <c r="O14" s="9"/>
      <c r="P14" s="27"/>
      <c r="Q14" s="32">
        <v>44139</v>
      </c>
      <c r="R14" s="15">
        <v>44167</v>
      </c>
      <c r="S14" s="33" t="s">
        <v>1</v>
      </c>
      <c r="T14" s="14"/>
      <c r="U14" s="9"/>
      <c r="V14" s="27"/>
      <c r="W14" s="32">
        <v>44153</v>
      </c>
      <c r="X14" s="15">
        <f t="shared" si="1"/>
        <v>44155</v>
      </c>
      <c r="Y14" s="33" t="s">
        <v>1</v>
      </c>
      <c r="Z14" s="14"/>
      <c r="AA14" s="9"/>
      <c r="AB14" s="27"/>
      <c r="AC14" s="32">
        <v>44153</v>
      </c>
      <c r="AD14" s="15">
        <f t="shared" si="2"/>
        <v>44155</v>
      </c>
      <c r="AE14" s="33" t="s">
        <v>1</v>
      </c>
      <c r="AF14" s="14"/>
      <c r="AG14" s="9"/>
      <c r="AH14" s="27"/>
      <c r="AI14" s="32">
        <v>44153</v>
      </c>
      <c r="AJ14" s="15">
        <v>44155</v>
      </c>
      <c r="AK14" s="33" t="s">
        <v>1</v>
      </c>
      <c r="AL14" s="14"/>
      <c r="AM14" s="9"/>
      <c r="AN14" s="27"/>
      <c r="AO14" s="7"/>
      <c r="AP14" s="7"/>
      <c r="AQ14" s="7"/>
      <c r="AR14" s="7"/>
      <c r="AS14" s="7"/>
      <c r="AT14" s="7"/>
      <c r="AU14" s="7"/>
      <c r="AV14" s="7"/>
      <c r="AW14" s="7"/>
      <c r="AX14" s="7"/>
      <c r="AY14" s="7"/>
      <c r="AZ14" s="7"/>
      <c r="BA14" s="7"/>
      <c r="BB14" s="7"/>
      <c r="BC14" s="7"/>
      <c r="BD14" s="7"/>
      <c r="BE14" s="7"/>
      <c r="BF14" s="7"/>
      <c r="BG14" s="7"/>
    </row>
    <row r="15" spans="1:68" s="10" customFormat="1" ht="15" hidden="1" thickBot="1" x14ac:dyDescent="0.4">
      <c r="A15" s="19">
        <v>44196</v>
      </c>
      <c r="B15" s="14">
        <v>44294</v>
      </c>
      <c r="C15" s="9">
        <v>44321</v>
      </c>
      <c r="D15" s="27" t="s">
        <v>22</v>
      </c>
      <c r="E15" s="32">
        <v>44231</v>
      </c>
      <c r="F15" s="15">
        <v>44258</v>
      </c>
      <c r="G15" s="33" t="s">
        <v>22</v>
      </c>
      <c r="H15" s="14">
        <v>44335</v>
      </c>
      <c r="I15" s="9">
        <v>44363</v>
      </c>
      <c r="J15" s="27" t="s">
        <v>22</v>
      </c>
      <c r="K15" s="32">
        <v>44272</v>
      </c>
      <c r="L15" s="15">
        <f t="shared" si="0"/>
        <v>44300</v>
      </c>
      <c r="M15" s="33" t="s">
        <v>22</v>
      </c>
      <c r="N15" s="14">
        <v>44293</v>
      </c>
      <c r="O15" s="9">
        <v>44321</v>
      </c>
      <c r="P15" s="27" t="s">
        <v>22</v>
      </c>
      <c r="Q15" s="32">
        <v>44231</v>
      </c>
      <c r="R15" s="15">
        <v>44258</v>
      </c>
      <c r="S15" s="33" t="s">
        <v>22</v>
      </c>
      <c r="T15" s="14">
        <v>44245</v>
      </c>
      <c r="U15" s="9">
        <v>44247</v>
      </c>
      <c r="V15" s="27" t="s">
        <v>22</v>
      </c>
      <c r="W15" s="32">
        <v>44245</v>
      </c>
      <c r="X15" s="15">
        <f t="shared" si="1"/>
        <v>44247</v>
      </c>
      <c r="Y15" s="33" t="s">
        <v>22</v>
      </c>
      <c r="Z15" s="14">
        <v>44245</v>
      </c>
      <c r="AA15" s="9">
        <v>44247</v>
      </c>
      <c r="AB15" s="27" t="s">
        <v>22</v>
      </c>
      <c r="AC15" s="32">
        <v>44245</v>
      </c>
      <c r="AD15" s="15">
        <f t="shared" si="2"/>
        <v>44247</v>
      </c>
      <c r="AE15" s="33" t="s">
        <v>22</v>
      </c>
      <c r="AF15" s="16">
        <v>44245</v>
      </c>
      <c r="AG15" s="12">
        <v>44247</v>
      </c>
      <c r="AH15" s="28" t="s">
        <v>22</v>
      </c>
      <c r="AI15" s="32">
        <v>44245</v>
      </c>
      <c r="AJ15" s="15">
        <v>44247</v>
      </c>
      <c r="AK15" s="33" t="s">
        <v>22</v>
      </c>
      <c r="AL15" s="14">
        <v>44293</v>
      </c>
      <c r="AM15" s="9">
        <v>43956</v>
      </c>
      <c r="AN15" s="27" t="s">
        <v>22</v>
      </c>
      <c r="AO15" s="7"/>
      <c r="AP15" s="7"/>
      <c r="AQ15" s="7"/>
      <c r="AR15" s="7"/>
      <c r="AS15" s="7"/>
      <c r="AT15" s="7"/>
      <c r="AU15" s="7"/>
      <c r="AV15" s="7"/>
      <c r="AW15" s="7"/>
      <c r="AX15" s="7"/>
      <c r="AY15" s="7"/>
      <c r="AZ15" s="7"/>
      <c r="BA15" s="7"/>
      <c r="BB15" s="7"/>
      <c r="BC15" s="7"/>
      <c r="BD15" s="7"/>
      <c r="BE15" s="7"/>
      <c r="BF15" s="7"/>
      <c r="BG15" s="7"/>
    </row>
    <row r="16" spans="1:68" s="10" customFormat="1" hidden="1" x14ac:dyDescent="0.35">
      <c r="A16" s="13">
        <v>44286</v>
      </c>
      <c r="B16" s="24"/>
      <c r="C16" s="25"/>
      <c r="D16" s="26"/>
      <c r="E16" s="29">
        <v>44321</v>
      </c>
      <c r="F16" s="30">
        <f>E16+28</f>
        <v>44349</v>
      </c>
      <c r="G16" s="31" t="s">
        <v>22</v>
      </c>
      <c r="H16" s="24"/>
      <c r="I16" s="25"/>
      <c r="J16" s="26"/>
      <c r="K16" s="29">
        <v>44363</v>
      </c>
      <c r="L16" s="30">
        <f t="shared" si="0"/>
        <v>44391</v>
      </c>
      <c r="M16" s="31" t="s">
        <v>22</v>
      </c>
      <c r="N16" s="24"/>
      <c r="O16" s="25"/>
      <c r="P16" s="26"/>
      <c r="Q16" s="29">
        <v>44321</v>
      </c>
      <c r="R16" s="30">
        <v>44349</v>
      </c>
      <c r="S16" s="31" t="s">
        <v>22</v>
      </c>
      <c r="T16" s="24"/>
      <c r="U16" s="25"/>
      <c r="V16" s="26"/>
      <c r="W16" s="29">
        <v>44335</v>
      </c>
      <c r="X16" s="30">
        <f t="shared" si="1"/>
        <v>44337</v>
      </c>
      <c r="Y16" s="31" t="s">
        <v>22</v>
      </c>
      <c r="Z16" s="24"/>
      <c r="AA16" s="25"/>
      <c r="AB16" s="26"/>
      <c r="AC16" s="29">
        <v>44335</v>
      </c>
      <c r="AD16" s="30">
        <f t="shared" si="2"/>
        <v>44337</v>
      </c>
      <c r="AE16" s="31" t="s">
        <v>22</v>
      </c>
      <c r="AF16" s="14"/>
      <c r="AG16" s="9"/>
      <c r="AH16" s="27"/>
      <c r="AI16" s="29">
        <v>44335</v>
      </c>
      <c r="AJ16" s="30">
        <v>44337</v>
      </c>
      <c r="AK16" s="31" t="s">
        <v>22</v>
      </c>
      <c r="AL16" s="24"/>
      <c r="AM16" s="25"/>
      <c r="AN16" s="26"/>
      <c r="AO16" s="7"/>
      <c r="AP16" s="7"/>
      <c r="AQ16" s="7"/>
      <c r="AR16" s="7"/>
      <c r="AS16" s="7"/>
      <c r="AT16" s="7"/>
      <c r="AU16" s="7"/>
      <c r="AV16" s="7"/>
      <c r="AW16" s="7"/>
      <c r="AX16" s="7"/>
      <c r="AY16" s="7"/>
      <c r="AZ16" s="7"/>
      <c r="BA16" s="7"/>
      <c r="BB16" s="7"/>
      <c r="BC16" s="7"/>
      <c r="BD16" s="7"/>
      <c r="BE16" s="7"/>
      <c r="BF16" s="7"/>
      <c r="BG16" s="7"/>
    </row>
    <row r="17" spans="1:59" s="10" customFormat="1" ht="15" hidden="1" thickBot="1" x14ac:dyDescent="0.4">
      <c r="A17" s="13">
        <v>44377</v>
      </c>
      <c r="B17" s="14"/>
      <c r="C17" s="9"/>
      <c r="D17" s="27"/>
      <c r="E17" s="32">
        <f t="shared" ref="E17:E27" si="4">E13+365</f>
        <v>44412</v>
      </c>
      <c r="F17" s="15">
        <f t="shared" ref="F17:F18" si="5">E17+28</f>
        <v>44440</v>
      </c>
      <c r="G17" s="33" t="s">
        <v>22</v>
      </c>
      <c r="H17" s="14"/>
      <c r="I17" s="9"/>
      <c r="J17" s="27"/>
      <c r="K17" s="32">
        <f t="shared" ref="K17:K26" si="6">K13+365</f>
        <v>44454</v>
      </c>
      <c r="L17" s="15">
        <f t="shared" si="0"/>
        <v>44482</v>
      </c>
      <c r="M17" s="33" t="s">
        <v>22</v>
      </c>
      <c r="N17" s="14"/>
      <c r="O17" s="9"/>
      <c r="P17" s="27"/>
      <c r="Q17" s="32">
        <v>44412</v>
      </c>
      <c r="R17" s="15">
        <v>44440</v>
      </c>
      <c r="S17" s="33" t="s">
        <v>22</v>
      </c>
      <c r="T17" s="14"/>
      <c r="U17" s="9"/>
      <c r="V17" s="27"/>
      <c r="W17" s="32">
        <f t="shared" ref="W17:W27" si="7">W13+365</f>
        <v>44426</v>
      </c>
      <c r="X17" s="15">
        <f t="shared" si="1"/>
        <v>44428</v>
      </c>
      <c r="Y17" s="33" t="s">
        <v>22</v>
      </c>
      <c r="Z17" s="14"/>
      <c r="AA17" s="9"/>
      <c r="AB17" s="27"/>
      <c r="AC17" s="32">
        <f t="shared" ref="AC17:AC27" si="8">AC13+365</f>
        <v>44426</v>
      </c>
      <c r="AD17" s="15">
        <f t="shared" si="2"/>
        <v>44428</v>
      </c>
      <c r="AE17" s="33" t="s">
        <v>22</v>
      </c>
      <c r="AF17" s="14"/>
      <c r="AG17" s="9"/>
      <c r="AH17" s="27"/>
      <c r="AI17" s="32">
        <v>44426</v>
      </c>
      <c r="AJ17" s="15">
        <v>44428</v>
      </c>
      <c r="AK17" s="33" t="s">
        <v>22</v>
      </c>
      <c r="AL17" s="14"/>
      <c r="AM17" s="9"/>
      <c r="AN17" s="27"/>
      <c r="AO17" s="7"/>
      <c r="AP17" s="7"/>
      <c r="AQ17" s="7"/>
      <c r="AR17" s="7"/>
      <c r="AS17" s="7"/>
      <c r="AT17" s="7"/>
      <c r="AU17" s="7"/>
      <c r="AV17" s="7"/>
      <c r="AW17" s="7"/>
      <c r="AX17" s="7"/>
      <c r="AY17" s="7"/>
      <c r="AZ17" s="7"/>
      <c r="BA17" s="7"/>
      <c r="BB17" s="7"/>
      <c r="BC17" s="7"/>
      <c r="BD17" s="7"/>
      <c r="BE17" s="7"/>
      <c r="BF17" s="7"/>
      <c r="BG17" s="7"/>
    </row>
    <row r="18" spans="1:59" s="10" customFormat="1" hidden="1" x14ac:dyDescent="0.35">
      <c r="A18" s="13">
        <v>44469</v>
      </c>
      <c r="B18" s="14"/>
      <c r="C18" s="9"/>
      <c r="D18" s="27"/>
      <c r="E18" s="32">
        <f t="shared" si="4"/>
        <v>44504</v>
      </c>
      <c r="F18" s="15">
        <f t="shared" si="5"/>
        <v>44532</v>
      </c>
      <c r="G18" s="33" t="s">
        <v>22</v>
      </c>
      <c r="H18" s="14"/>
      <c r="I18" s="9"/>
      <c r="J18" s="27"/>
      <c r="K18" s="32">
        <f t="shared" si="6"/>
        <v>44546</v>
      </c>
      <c r="L18" s="15">
        <f t="shared" si="0"/>
        <v>44574</v>
      </c>
      <c r="M18" s="33" t="s">
        <v>22</v>
      </c>
      <c r="N18" s="14"/>
      <c r="O18" s="9"/>
      <c r="P18" s="27"/>
      <c r="Q18" s="32">
        <v>44504</v>
      </c>
      <c r="R18" s="15">
        <v>44532</v>
      </c>
      <c r="S18" s="33" t="s">
        <v>22</v>
      </c>
      <c r="T18" s="14"/>
      <c r="U18" s="9"/>
      <c r="V18" s="27"/>
      <c r="W18" s="32">
        <f t="shared" si="7"/>
        <v>44518</v>
      </c>
      <c r="X18" s="15">
        <f t="shared" si="1"/>
        <v>44520</v>
      </c>
      <c r="Y18" s="33" t="s">
        <v>22</v>
      </c>
      <c r="Z18" s="14"/>
      <c r="AA18" s="9"/>
      <c r="AB18" s="27"/>
      <c r="AC18" s="32">
        <f t="shared" si="8"/>
        <v>44518</v>
      </c>
      <c r="AD18" s="15">
        <f t="shared" si="2"/>
        <v>44520</v>
      </c>
      <c r="AE18" s="33" t="s">
        <v>22</v>
      </c>
      <c r="AF18" s="24"/>
      <c r="AG18" s="25"/>
      <c r="AH18" s="26"/>
      <c r="AI18" s="32">
        <v>44518</v>
      </c>
      <c r="AJ18" s="15">
        <v>44520</v>
      </c>
      <c r="AK18" s="33" t="s">
        <v>22</v>
      </c>
      <c r="AL18" s="14"/>
      <c r="AM18" s="9"/>
      <c r="AN18" s="27"/>
      <c r="AO18" s="7"/>
      <c r="AP18" s="7"/>
      <c r="AQ18" s="7"/>
      <c r="AR18" s="7"/>
      <c r="AS18" s="7"/>
      <c r="AT18" s="7"/>
      <c r="AU18" s="7"/>
      <c r="AV18" s="7"/>
      <c r="AW18" s="7"/>
      <c r="AX18" s="7"/>
      <c r="AY18" s="7"/>
      <c r="AZ18" s="7"/>
      <c r="BA18" s="7"/>
      <c r="BB18" s="7"/>
      <c r="BC18" s="7"/>
      <c r="BD18" s="7"/>
      <c r="BE18" s="7"/>
      <c r="BF18" s="7"/>
      <c r="BG18" s="7"/>
    </row>
    <row r="19" spans="1:59" s="10" customFormat="1" ht="15" hidden="1" thickBot="1" x14ac:dyDescent="0.4">
      <c r="A19" s="19">
        <v>44561</v>
      </c>
      <c r="B19" s="16">
        <f>B15+365</f>
        <v>44659</v>
      </c>
      <c r="C19" s="12">
        <f>C15+365</f>
        <v>44686</v>
      </c>
      <c r="D19" s="28" t="s">
        <v>23</v>
      </c>
      <c r="E19" s="34">
        <f t="shared" si="4"/>
        <v>44596</v>
      </c>
      <c r="F19" s="18">
        <f>E19+14</f>
        <v>44610</v>
      </c>
      <c r="G19" s="35" t="s">
        <v>23</v>
      </c>
      <c r="H19" s="16">
        <v>44701</v>
      </c>
      <c r="I19" s="12">
        <f>H19+28</f>
        <v>44729</v>
      </c>
      <c r="J19" s="28" t="s">
        <v>23</v>
      </c>
      <c r="K19" s="34">
        <f>K15+366</f>
        <v>44638</v>
      </c>
      <c r="L19" s="18">
        <f>K19+14</f>
        <v>44652</v>
      </c>
      <c r="M19" s="35" t="s">
        <v>23</v>
      </c>
      <c r="N19" s="16">
        <v>44658</v>
      </c>
      <c r="O19" s="12">
        <v>44686</v>
      </c>
      <c r="P19" s="28" t="s">
        <v>23</v>
      </c>
      <c r="Q19" s="34">
        <v>44596</v>
      </c>
      <c r="R19" s="18">
        <v>44624</v>
      </c>
      <c r="S19" s="35" t="s">
        <v>23</v>
      </c>
      <c r="T19" s="16">
        <v>44610</v>
      </c>
      <c r="U19" s="12">
        <f>T19+2</f>
        <v>44612</v>
      </c>
      <c r="V19" s="28" t="s">
        <v>23</v>
      </c>
      <c r="W19" s="34">
        <f t="shared" si="7"/>
        <v>44610</v>
      </c>
      <c r="X19" s="18">
        <f t="shared" si="1"/>
        <v>44612</v>
      </c>
      <c r="Y19" s="35" t="s">
        <v>23</v>
      </c>
      <c r="Z19" s="16">
        <v>44610</v>
      </c>
      <c r="AA19" s="12">
        <f>Z19+2</f>
        <v>44612</v>
      </c>
      <c r="AB19" s="28" t="s">
        <v>23</v>
      </c>
      <c r="AC19" s="34">
        <f t="shared" si="8"/>
        <v>44610</v>
      </c>
      <c r="AD19" s="18">
        <f t="shared" si="2"/>
        <v>44612</v>
      </c>
      <c r="AE19" s="35" t="s">
        <v>23</v>
      </c>
      <c r="AF19" s="16">
        <v>44610</v>
      </c>
      <c r="AG19" s="12">
        <f>AF19+2</f>
        <v>44612</v>
      </c>
      <c r="AH19" s="28" t="s">
        <v>23</v>
      </c>
      <c r="AI19" s="34">
        <v>44610</v>
      </c>
      <c r="AJ19" s="18">
        <v>44612</v>
      </c>
      <c r="AK19" s="35" t="s">
        <v>23</v>
      </c>
      <c r="AL19" s="16">
        <v>44658</v>
      </c>
      <c r="AM19" s="12">
        <f>AL19+2</f>
        <v>44660</v>
      </c>
      <c r="AN19" s="28" t="s">
        <v>23</v>
      </c>
      <c r="AO19" s="7"/>
      <c r="AP19" s="7"/>
      <c r="AQ19" s="7"/>
      <c r="AR19" s="7"/>
      <c r="AS19" s="7"/>
      <c r="AT19" s="7"/>
      <c r="AU19" s="7"/>
      <c r="AV19" s="7"/>
      <c r="AW19" s="7"/>
      <c r="AX19" s="7"/>
      <c r="AY19" s="7"/>
      <c r="AZ19" s="7"/>
      <c r="BA19" s="7"/>
      <c r="BB19" s="7"/>
      <c r="BC19" s="7"/>
      <c r="BD19" s="7"/>
      <c r="BE19" s="7"/>
      <c r="BF19" s="7"/>
      <c r="BG19" s="7"/>
    </row>
    <row r="20" spans="1:59" s="10" customFormat="1" hidden="1" x14ac:dyDescent="0.35">
      <c r="A20" s="13">
        <v>44651</v>
      </c>
      <c r="B20" s="14"/>
      <c r="C20" s="9"/>
      <c r="D20" s="27"/>
      <c r="E20" s="32">
        <f t="shared" si="4"/>
        <v>44686</v>
      </c>
      <c r="F20" s="15">
        <f t="shared" ref="F20:F23" si="9">E20+14</f>
        <v>44700</v>
      </c>
      <c r="G20" s="33" t="s">
        <v>23</v>
      </c>
      <c r="H20" s="14"/>
      <c r="I20" s="9"/>
      <c r="J20" s="27"/>
      <c r="K20" s="32">
        <f t="shared" si="6"/>
        <v>44728</v>
      </c>
      <c r="L20" s="15">
        <f t="shared" ref="L20:L23" si="10">K20+14</f>
        <v>44742</v>
      </c>
      <c r="M20" s="33" t="s">
        <v>23</v>
      </c>
      <c r="N20" s="14"/>
      <c r="O20" s="9"/>
      <c r="P20" s="27"/>
      <c r="Q20" s="32">
        <v>44686</v>
      </c>
      <c r="R20" s="15">
        <v>44714</v>
      </c>
      <c r="S20" s="33" t="s">
        <v>23</v>
      </c>
      <c r="T20" s="14"/>
      <c r="U20" s="9"/>
      <c r="V20" s="27"/>
      <c r="W20" s="32">
        <v>44700</v>
      </c>
      <c r="X20" s="15">
        <f t="shared" si="1"/>
        <v>44702</v>
      </c>
      <c r="Y20" s="33" t="s">
        <v>23</v>
      </c>
      <c r="Z20" s="14"/>
      <c r="AA20" s="9"/>
      <c r="AB20" s="27"/>
      <c r="AC20" s="32">
        <v>44700</v>
      </c>
      <c r="AD20" s="15">
        <f t="shared" si="2"/>
        <v>44702</v>
      </c>
      <c r="AE20" s="33" t="s">
        <v>23</v>
      </c>
      <c r="AF20" s="14"/>
      <c r="AG20" s="9"/>
      <c r="AH20" s="27"/>
      <c r="AI20" s="32">
        <v>44700</v>
      </c>
      <c r="AJ20" s="15">
        <v>44702</v>
      </c>
      <c r="AK20" s="33" t="s">
        <v>23</v>
      </c>
      <c r="AL20" s="14"/>
      <c r="AM20" s="9"/>
      <c r="AN20" s="27"/>
      <c r="AO20" s="7"/>
      <c r="AP20" s="7"/>
      <c r="AQ20" s="7"/>
      <c r="AR20" s="7"/>
      <c r="AS20" s="7"/>
      <c r="AT20" s="7"/>
      <c r="AU20" s="7"/>
      <c r="AV20" s="7"/>
      <c r="AW20" s="7"/>
      <c r="AX20" s="7"/>
      <c r="AY20" s="7"/>
      <c r="AZ20" s="7"/>
      <c r="BA20" s="7"/>
      <c r="BB20" s="7"/>
      <c r="BC20" s="7"/>
      <c r="BD20" s="7"/>
      <c r="BE20" s="7"/>
      <c r="BF20" s="7"/>
      <c r="BG20" s="7"/>
    </row>
    <row r="21" spans="1:59" s="10" customFormat="1" hidden="1" x14ac:dyDescent="0.35">
      <c r="A21" s="13">
        <v>44742</v>
      </c>
      <c r="B21" s="14"/>
      <c r="C21" s="9"/>
      <c r="D21" s="27"/>
      <c r="E21" s="32">
        <f t="shared" si="4"/>
        <v>44777</v>
      </c>
      <c r="F21" s="15">
        <f t="shared" si="9"/>
        <v>44791</v>
      </c>
      <c r="G21" s="33" t="s">
        <v>23</v>
      </c>
      <c r="H21" s="14"/>
      <c r="I21" s="9"/>
      <c r="J21" s="27"/>
      <c r="K21" s="32">
        <f t="shared" si="6"/>
        <v>44819</v>
      </c>
      <c r="L21" s="15">
        <f t="shared" si="10"/>
        <v>44833</v>
      </c>
      <c r="M21" s="33" t="s">
        <v>23</v>
      </c>
      <c r="N21" s="14"/>
      <c r="O21" s="9"/>
      <c r="P21" s="27"/>
      <c r="Q21" s="32">
        <v>44777</v>
      </c>
      <c r="R21" s="15">
        <v>44805</v>
      </c>
      <c r="S21" s="33" t="s">
        <v>23</v>
      </c>
      <c r="T21" s="14"/>
      <c r="U21" s="9"/>
      <c r="V21" s="27"/>
      <c r="W21" s="32">
        <f t="shared" si="7"/>
        <v>44791</v>
      </c>
      <c r="X21" s="15">
        <f t="shared" si="1"/>
        <v>44793</v>
      </c>
      <c r="Y21" s="33" t="s">
        <v>23</v>
      </c>
      <c r="Z21" s="14"/>
      <c r="AA21" s="9"/>
      <c r="AB21" s="27"/>
      <c r="AC21" s="32">
        <f t="shared" si="8"/>
        <v>44791</v>
      </c>
      <c r="AD21" s="15">
        <f t="shared" si="2"/>
        <v>44793</v>
      </c>
      <c r="AE21" s="33" t="s">
        <v>23</v>
      </c>
      <c r="AF21" s="14"/>
      <c r="AG21" s="9"/>
      <c r="AH21" s="27"/>
      <c r="AI21" s="32">
        <v>44791</v>
      </c>
      <c r="AJ21" s="15">
        <v>44793</v>
      </c>
      <c r="AK21" s="33" t="s">
        <v>23</v>
      </c>
      <c r="AL21" s="14"/>
      <c r="AM21" s="9"/>
      <c r="AN21" s="27"/>
      <c r="AO21" s="7"/>
      <c r="AP21" s="7"/>
      <c r="AQ21" s="7"/>
      <c r="AR21" s="7"/>
      <c r="AS21" s="7"/>
      <c r="AT21" s="7"/>
      <c r="AU21" s="7"/>
      <c r="AV21" s="7"/>
      <c r="AW21" s="7"/>
      <c r="AX21" s="7"/>
      <c r="AY21" s="7"/>
      <c r="AZ21" s="7"/>
      <c r="BA21" s="7"/>
      <c r="BB21" s="7"/>
      <c r="BC21" s="7"/>
      <c r="BD21" s="7"/>
      <c r="BE21" s="7"/>
      <c r="BF21" s="7"/>
      <c r="BG21" s="7"/>
    </row>
    <row r="22" spans="1:59" s="10" customFormat="1" hidden="1" x14ac:dyDescent="0.35">
      <c r="A22" s="13">
        <v>44834</v>
      </c>
      <c r="B22" s="14"/>
      <c r="C22" s="9"/>
      <c r="D22" s="27"/>
      <c r="E22" s="32">
        <f t="shared" si="4"/>
        <v>44869</v>
      </c>
      <c r="F22" s="15">
        <f t="shared" si="9"/>
        <v>44883</v>
      </c>
      <c r="G22" s="33" t="s">
        <v>23</v>
      </c>
      <c r="H22" s="14"/>
      <c r="I22" s="9"/>
      <c r="J22" s="27"/>
      <c r="K22" s="32">
        <f t="shared" si="6"/>
        <v>44911</v>
      </c>
      <c r="L22" s="15">
        <f t="shared" si="10"/>
        <v>44925</v>
      </c>
      <c r="M22" s="33" t="s">
        <v>23</v>
      </c>
      <c r="N22" s="14"/>
      <c r="O22" s="9"/>
      <c r="P22" s="27"/>
      <c r="Q22" s="32">
        <v>44869</v>
      </c>
      <c r="R22" s="15">
        <v>44897</v>
      </c>
      <c r="S22" s="33" t="s">
        <v>23</v>
      </c>
      <c r="T22" s="14"/>
      <c r="U22" s="9"/>
      <c r="V22" s="27"/>
      <c r="W22" s="32">
        <f t="shared" si="7"/>
        <v>44883</v>
      </c>
      <c r="X22" s="15">
        <f t="shared" si="1"/>
        <v>44885</v>
      </c>
      <c r="Y22" s="33" t="s">
        <v>23</v>
      </c>
      <c r="Z22" s="14"/>
      <c r="AA22" s="9"/>
      <c r="AB22" s="27"/>
      <c r="AC22" s="32">
        <f t="shared" si="8"/>
        <v>44883</v>
      </c>
      <c r="AD22" s="15">
        <f t="shared" si="2"/>
        <v>44885</v>
      </c>
      <c r="AE22" s="33" t="s">
        <v>23</v>
      </c>
      <c r="AF22" s="14"/>
      <c r="AG22" s="9"/>
      <c r="AH22" s="27"/>
      <c r="AI22" s="32">
        <v>44883</v>
      </c>
      <c r="AJ22" s="15">
        <v>44885</v>
      </c>
      <c r="AK22" s="33" t="s">
        <v>23</v>
      </c>
      <c r="AL22" s="14"/>
      <c r="AM22" s="9"/>
      <c r="AN22" s="27"/>
      <c r="AO22" s="7"/>
      <c r="AP22" s="7"/>
      <c r="AQ22" s="7"/>
      <c r="AR22" s="7"/>
      <c r="AS22" s="7"/>
      <c r="AT22" s="7"/>
      <c r="AU22" s="7"/>
      <c r="AV22" s="7"/>
      <c r="AW22" s="7"/>
      <c r="AX22" s="7"/>
      <c r="AY22" s="7"/>
      <c r="AZ22" s="7"/>
      <c r="BA22" s="7"/>
      <c r="BB22" s="7"/>
      <c r="BC22" s="7"/>
      <c r="BD22" s="7"/>
      <c r="BE22" s="7"/>
      <c r="BF22" s="7"/>
      <c r="BG22" s="7"/>
    </row>
    <row r="23" spans="1:59" s="10" customFormat="1" ht="15" hidden="1" thickBot="1" x14ac:dyDescent="0.4">
      <c r="A23" s="19">
        <v>44926</v>
      </c>
      <c r="B23" s="16">
        <f>B19+365</f>
        <v>45024</v>
      </c>
      <c r="C23" s="12">
        <f>C19+365</f>
        <v>45051</v>
      </c>
      <c r="D23" s="28" t="s">
        <v>24</v>
      </c>
      <c r="E23" s="34">
        <f t="shared" si="4"/>
        <v>44961</v>
      </c>
      <c r="F23" s="18">
        <f t="shared" si="9"/>
        <v>44975</v>
      </c>
      <c r="G23" s="35" t="s">
        <v>24</v>
      </c>
      <c r="H23" s="16">
        <v>45065</v>
      </c>
      <c r="I23" s="12">
        <f>H23+28</f>
        <v>45093</v>
      </c>
      <c r="J23" s="28" t="s">
        <v>24</v>
      </c>
      <c r="K23" s="34">
        <f t="shared" si="6"/>
        <v>45003</v>
      </c>
      <c r="L23" s="18">
        <f t="shared" si="10"/>
        <v>45017</v>
      </c>
      <c r="M23" s="35" t="s">
        <v>24</v>
      </c>
      <c r="N23" s="16">
        <v>45023</v>
      </c>
      <c r="O23" s="12">
        <v>45051</v>
      </c>
      <c r="P23" s="28" t="s">
        <v>24</v>
      </c>
      <c r="Q23" s="34">
        <v>44961</v>
      </c>
      <c r="R23" s="18">
        <v>44989</v>
      </c>
      <c r="S23" s="35" t="s">
        <v>24</v>
      </c>
      <c r="T23" s="16">
        <v>44975</v>
      </c>
      <c r="U23" s="12">
        <f>T23+2</f>
        <v>44977</v>
      </c>
      <c r="V23" s="28" t="s">
        <v>24</v>
      </c>
      <c r="W23" s="34">
        <f t="shared" si="7"/>
        <v>44975</v>
      </c>
      <c r="X23" s="18">
        <f t="shared" si="1"/>
        <v>44977</v>
      </c>
      <c r="Y23" s="35" t="s">
        <v>24</v>
      </c>
      <c r="Z23" s="16">
        <v>44975</v>
      </c>
      <c r="AA23" s="12">
        <f>Z23+2</f>
        <v>44977</v>
      </c>
      <c r="AB23" s="28" t="s">
        <v>24</v>
      </c>
      <c r="AC23" s="34">
        <f t="shared" si="8"/>
        <v>44975</v>
      </c>
      <c r="AD23" s="18">
        <f t="shared" si="2"/>
        <v>44977</v>
      </c>
      <c r="AE23" s="35" t="s">
        <v>24</v>
      </c>
      <c r="AF23" s="16">
        <v>44975</v>
      </c>
      <c r="AG23" s="12">
        <f>AF23+2</f>
        <v>44977</v>
      </c>
      <c r="AH23" s="28" t="s">
        <v>24</v>
      </c>
      <c r="AI23" s="34">
        <v>44975</v>
      </c>
      <c r="AJ23" s="18">
        <v>44977</v>
      </c>
      <c r="AK23" s="35" t="s">
        <v>24</v>
      </c>
      <c r="AL23" s="16">
        <v>45023</v>
      </c>
      <c r="AM23" s="39"/>
      <c r="AN23" s="28" t="s">
        <v>24</v>
      </c>
      <c r="AO23" s="7"/>
      <c r="AP23" s="7"/>
      <c r="AQ23" s="7"/>
      <c r="AR23" s="7"/>
      <c r="AS23" s="7"/>
      <c r="AT23" s="7"/>
      <c r="AU23" s="7"/>
      <c r="AV23" s="7"/>
      <c r="AW23" s="7"/>
      <c r="AX23" s="7"/>
      <c r="AY23" s="7"/>
      <c r="AZ23" s="7"/>
      <c r="BA23" s="7"/>
      <c r="BB23" s="7"/>
      <c r="BC23" s="7"/>
      <c r="BD23" s="7"/>
      <c r="BE23" s="7"/>
      <c r="BF23" s="7"/>
      <c r="BG23" s="7"/>
    </row>
    <row r="24" spans="1:59" s="10" customFormat="1" hidden="1" x14ac:dyDescent="0.35">
      <c r="A24" s="13">
        <v>45016</v>
      </c>
      <c r="B24" s="14"/>
      <c r="C24" s="9"/>
      <c r="D24" s="27"/>
      <c r="E24" s="32">
        <f t="shared" si="4"/>
        <v>45051</v>
      </c>
      <c r="F24" s="15">
        <f t="shared" ref="F24:F26" si="11">E24+14</f>
        <v>45065</v>
      </c>
      <c r="G24" s="33" t="s">
        <v>24</v>
      </c>
      <c r="H24" s="14"/>
      <c r="I24" s="9"/>
      <c r="J24" s="27"/>
      <c r="K24" s="32">
        <f t="shared" si="6"/>
        <v>45093</v>
      </c>
      <c r="L24" s="15">
        <f t="shared" ref="L24:L26" si="12">K24+14</f>
        <v>45107</v>
      </c>
      <c r="M24" s="33" t="s">
        <v>24</v>
      </c>
      <c r="N24" s="14"/>
      <c r="O24" s="9"/>
      <c r="P24" s="27"/>
      <c r="Q24" s="32">
        <v>45051</v>
      </c>
      <c r="R24" s="15">
        <f>Q24+14</f>
        <v>45065</v>
      </c>
      <c r="S24" s="33" t="s">
        <v>24</v>
      </c>
      <c r="T24" s="14"/>
      <c r="U24" s="9"/>
      <c r="V24" s="27"/>
      <c r="W24" s="32">
        <f>W20+365</f>
        <v>45065</v>
      </c>
      <c r="X24" s="15">
        <f t="shared" ref="X24:X27" si="13">W24+2</f>
        <v>45067</v>
      </c>
      <c r="Y24" s="33" t="s">
        <v>24</v>
      </c>
      <c r="Z24" s="14"/>
      <c r="AA24" s="9"/>
      <c r="AB24" s="27"/>
      <c r="AC24" s="32">
        <f t="shared" si="8"/>
        <v>45065</v>
      </c>
      <c r="AD24" s="15">
        <f t="shared" ref="AD24:AD27" si="14">AC24+2</f>
        <v>45067</v>
      </c>
      <c r="AE24" s="33" t="s">
        <v>24</v>
      </c>
      <c r="AF24" s="14"/>
      <c r="AG24" s="9"/>
      <c r="AH24" s="27"/>
      <c r="AI24" s="32">
        <v>45065</v>
      </c>
      <c r="AJ24" s="15">
        <f>AI24+2</f>
        <v>45067</v>
      </c>
      <c r="AK24" s="33" t="s">
        <v>24</v>
      </c>
      <c r="AL24" s="14"/>
      <c r="AM24" s="9"/>
      <c r="AN24" s="27"/>
      <c r="AO24" s="7"/>
      <c r="AP24" s="7"/>
      <c r="AQ24" s="7"/>
      <c r="AR24" s="7"/>
      <c r="AS24" s="7"/>
      <c r="AT24" s="7"/>
      <c r="AU24" s="7"/>
      <c r="AV24" s="7"/>
      <c r="AW24" s="7"/>
      <c r="AX24" s="7"/>
      <c r="AY24" s="7"/>
      <c r="AZ24" s="7"/>
      <c r="BA24" s="7"/>
      <c r="BB24" s="7"/>
      <c r="BC24" s="7"/>
      <c r="BD24" s="7"/>
      <c r="BE24" s="7"/>
      <c r="BF24" s="7"/>
      <c r="BG24" s="7"/>
    </row>
    <row r="25" spans="1:59" s="10" customFormat="1" hidden="1" x14ac:dyDescent="0.35">
      <c r="A25" s="13">
        <v>45107</v>
      </c>
      <c r="B25" s="14"/>
      <c r="C25" s="9"/>
      <c r="D25" s="27"/>
      <c r="E25" s="32">
        <f t="shared" si="4"/>
        <v>45142</v>
      </c>
      <c r="F25" s="15">
        <f t="shared" si="11"/>
        <v>45156</v>
      </c>
      <c r="G25" s="33" t="s">
        <v>24</v>
      </c>
      <c r="H25" s="14"/>
      <c r="I25" s="9"/>
      <c r="J25" s="27"/>
      <c r="K25" s="32">
        <f t="shared" si="6"/>
        <v>45184</v>
      </c>
      <c r="L25" s="15">
        <f t="shared" si="12"/>
        <v>45198</v>
      </c>
      <c r="M25" s="33" t="s">
        <v>24</v>
      </c>
      <c r="N25" s="14"/>
      <c r="O25" s="9"/>
      <c r="P25" s="27"/>
      <c r="Q25" s="32">
        <v>45142</v>
      </c>
      <c r="R25" s="15">
        <f t="shared" ref="R25:R27" si="15">Q25+14</f>
        <v>45156</v>
      </c>
      <c r="S25" s="33" t="s">
        <v>24</v>
      </c>
      <c r="T25" s="14"/>
      <c r="U25" s="9"/>
      <c r="V25" s="27"/>
      <c r="W25" s="32">
        <f>W21+365</f>
        <v>45156</v>
      </c>
      <c r="X25" s="15">
        <f t="shared" si="13"/>
        <v>45158</v>
      </c>
      <c r="Y25" s="33" t="s">
        <v>24</v>
      </c>
      <c r="Z25" s="14"/>
      <c r="AA25" s="9"/>
      <c r="AB25" s="27"/>
      <c r="AC25" s="32">
        <f t="shared" si="8"/>
        <v>45156</v>
      </c>
      <c r="AD25" s="15">
        <f t="shared" si="14"/>
        <v>45158</v>
      </c>
      <c r="AE25" s="33" t="s">
        <v>24</v>
      </c>
      <c r="AF25" s="14"/>
      <c r="AG25" s="9"/>
      <c r="AH25" s="27"/>
      <c r="AI25" s="32">
        <v>45156</v>
      </c>
      <c r="AJ25" s="15">
        <f t="shared" ref="AJ25:AJ27" si="16">AI25+2</f>
        <v>45158</v>
      </c>
      <c r="AK25" s="33" t="s">
        <v>24</v>
      </c>
      <c r="AL25" s="14"/>
      <c r="AM25" s="9"/>
      <c r="AN25" s="27"/>
      <c r="AO25" s="7"/>
      <c r="AP25" s="7"/>
      <c r="AQ25" s="7"/>
      <c r="AR25" s="7"/>
      <c r="AS25" s="7"/>
      <c r="AT25" s="7"/>
      <c r="AU25" s="7"/>
      <c r="AV25" s="7"/>
      <c r="AW25" s="7"/>
      <c r="AX25" s="7"/>
      <c r="AY25" s="7"/>
      <c r="AZ25" s="7"/>
      <c r="BA25" s="7"/>
      <c r="BB25" s="7"/>
      <c r="BC25" s="7"/>
      <c r="BD25" s="7"/>
      <c r="BE25" s="7"/>
      <c r="BF25" s="7"/>
      <c r="BG25" s="7"/>
    </row>
    <row r="26" spans="1:59" s="10" customFormat="1" hidden="1" x14ac:dyDescent="0.35">
      <c r="A26" s="13">
        <v>45199</v>
      </c>
      <c r="B26" s="14"/>
      <c r="C26" s="9"/>
      <c r="D26" s="27"/>
      <c r="E26" s="32">
        <f t="shared" si="4"/>
        <v>45234</v>
      </c>
      <c r="F26" s="15">
        <f t="shared" si="11"/>
        <v>45248</v>
      </c>
      <c r="G26" s="33" t="s">
        <v>24</v>
      </c>
      <c r="H26" s="14"/>
      <c r="I26" s="9"/>
      <c r="J26" s="27"/>
      <c r="K26" s="32">
        <f t="shared" si="6"/>
        <v>45276</v>
      </c>
      <c r="L26" s="15">
        <f t="shared" si="12"/>
        <v>45290</v>
      </c>
      <c r="M26" s="33" t="s">
        <v>24</v>
      </c>
      <c r="N26" s="14"/>
      <c r="O26" s="9"/>
      <c r="P26" s="27"/>
      <c r="Q26" s="32">
        <v>45234</v>
      </c>
      <c r="R26" s="15">
        <f t="shared" si="15"/>
        <v>45248</v>
      </c>
      <c r="S26" s="33" t="s">
        <v>24</v>
      </c>
      <c r="T26" s="14"/>
      <c r="U26" s="9"/>
      <c r="V26" s="27"/>
      <c r="W26" s="32">
        <f t="shared" si="7"/>
        <v>45248</v>
      </c>
      <c r="X26" s="15">
        <f t="shared" si="13"/>
        <v>45250</v>
      </c>
      <c r="Y26" s="33" t="s">
        <v>24</v>
      </c>
      <c r="Z26" s="14"/>
      <c r="AA26" s="9"/>
      <c r="AB26" s="27"/>
      <c r="AC26" s="32">
        <f t="shared" si="8"/>
        <v>45248</v>
      </c>
      <c r="AD26" s="15">
        <f t="shared" si="14"/>
        <v>45250</v>
      </c>
      <c r="AE26" s="33" t="s">
        <v>24</v>
      </c>
      <c r="AF26" s="14"/>
      <c r="AG26" s="9"/>
      <c r="AH26" s="27"/>
      <c r="AI26" s="32">
        <v>45248</v>
      </c>
      <c r="AJ26" s="15">
        <f t="shared" si="16"/>
        <v>45250</v>
      </c>
      <c r="AK26" s="33" t="s">
        <v>24</v>
      </c>
      <c r="AL26" s="14"/>
      <c r="AM26" s="9"/>
      <c r="AN26" s="27"/>
      <c r="AO26" s="7"/>
      <c r="AP26" s="7"/>
      <c r="AQ26" s="7"/>
      <c r="AR26" s="7"/>
      <c r="AS26" s="7"/>
      <c r="AT26" s="7"/>
      <c r="AU26" s="7"/>
      <c r="AV26" s="7"/>
      <c r="AW26" s="7"/>
      <c r="AX26" s="7"/>
      <c r="AY26" s="7"/>
      <c r="AZ26" s="7"/>
      <c r="BA26" s="7"/>
      <c r="BB26" s="7"/>
      <c r="BC26" s="7"/>
      <c r="BD26" s="7"/>
      <c r="BE26" s="7"/>
      <c r="BF26" s="7"/>
      <c r="BG26" s="7"/>
    </row>
    <row r="27" spans="1:59" s="10" customFormat="1" ht="15" hidden="1" thickBot="1" x14ac:dyDescent="0.4">
      <c r="A27" s="19">
        <v>45291</v>
      </c>
      <c r="B27" s="16">
        <v>45390</v>
      </c>
      <c r="C27" s="12">
        <v>45418</v>
      </c>
      <c r="D27" s="28" t="s">
        <v>42</v>
      </c>
      <c r="E27" s="34">
        <f t="shared" si="4"/>
        <v>45326</v>
      </c>
      <c r="F27" s="18">
        <v>45341</v>
      </c>
      <c r="G27" s="35" t="s">
        <v>42</v>
      </c>
      <c r="H27" s="16">
        <v>45431</v>
      </c>
      <c r="I27" s="12">
        <v>45460</v>
      </c>
      <c r="J27" s="28" t="s">
        <v>42</v>
      </c>
      <c r="K27" s="34">
        <f>K23+365</f>
        <v>45368</v>
      </c>
      <c r="L27" s="18">
        <v>45384</v>
      </c>
      <c r="M27" s="35" t="s">
        <v>42</v>
      </c>
      <c r="N27" s="16">
        <v>45389</v>
      </c>
      <c r="O27" s="12">
        <v>45417</v>
      </c>
      <c r="P27" s="28" t="s">
        <v>42</v>
      </c>
      <c r="Q27" s="34">
        <v>45326</v>
      </c>
      <c r="R27" s="18">
        <f t="shared" si="15"/>
        <v>45340</v>
      </c>
      <c r="S27" s="35" t="s">
        <v>42</v>
      </c>
      <c r="T27" s="36"/>
      <c r="U27" s="52"/>
      <c r="V27" s="37"/>
      <c r="W27" s="34">
        <f t="shared" si="7"/>
        <v>45340</v>
      </c>
      <c r="X27" s="18">
        <f t="shared" si="13"/>
        <v>45342</v>
      </c>
      <c r="Y27" s="35" t="s">
        <v>42</v>
      </c>
      <c r="Z27" s="36"/>
      <c r="AA27" s="52"/>
      <c r="AB27" s="37"/>
      <c r="AC27" s="34">
        <f t="shared" si="8"/>
        <v>45340</v>
      </c>
      <c r="AD27" s="18">
        <f t="shared" si="14"/>
        <v>45342</v>
      </c>
      <c r="AE27" s="35" t="s">
        <v>42</v>
      </c>
      <c r="AF27" s="36"/>
      <c r="AG27" s="52"/>
      <c r="AH27" s="37"/>
      <c r="AI27" s="34">
        <v>45340</v>
      </c>
      <c r="AJ27" s="17">
        <f t="shared" si="16"/>
        <v>45342</v>
      </c>
      <c r="AK27" s="35" t="s">
        <v>42</v>
      </c>
      <c r="AL27" s="16">
        <v>45389</v>
      </c>
      <c r="AM27" s="39"/>
      <c r="AN27" s="28" t="s">
        <v>42</v>
      </c>
      <c r="AO27" s="7"/>
      <c r="AP27" s="7"/>
      <c r="AQ27" s="7"/>
      <c r="AR27" s="7"/>
      <c r="AS27" s="7"/>
      <c r="AT27" s="7"/>
      <c r="AU27" s="7"/>
      <c r="AV27" s="7"/>
      <c r="AW27" s="7"/>
      <c r="AX27" s="7"/>
      <c r="AY27" s="7"/>
      <c r="AZ27" s="7"/>
      <c r="BA27" s="7"/>
      <c r="BB27" s="7"/>
      <c r="BC27" s="7"/>
      <c r="BD27" s="7"/>
      <c r="BE27" s="7"/>
      <c r="BF27" s="7"/>
      <c r="BG27" s="7"/>
    </row>
    <row r="28" spans="1:59" s="10" customFormat="1" x14ac:dyDescent="0.35">
      <c r="A28" s="13">
        <f>A24+366</f>
        <v>45382</v>
      </c>
      <c r="B28" s="14"/>
      <c r="C28" s="9"/>
      <c r="D28" s="27"/>
      <c r="E28" s="32">
        <f>E24+366</f>
        <v>45417</v>
      </c>
      <c r="F28" s="15">
        <v>45433</v>
      </c>
      <c r="G28" s="33" t="s">
        <v>42</v>
      </c>
      <c r="H28" s="14"/>
      <c r="I28" s="9"/>
      <c r="J28" s="27"/>
      <c r="K28" s="32">
        <f>K24+366</f>
        <v>45459</v>
      </c>
      <c r="L28" s="15">
        <v>45474</v>
      </c>
      <c r="M28" s="33" t="s">
        <v>42</v>
      </c>
      <c r="N28" s="14"/>
      <c r="O28" s="9"/>
      <c r="P28" s="27"/>
      <c r="Q28" s="32">
        <f>Q24+366</f>
        <v>45417</v>
      </c>
      <c r="R28" s="15">
        <f>Q28+14</f>
        <v>45431</v>
      </c>
      <c r="S28" s="33" t="s">
        <v>42</v>
      </c>
      <c r="T28" s="36"/>
      <c r="U28" s="52"/>
      <c r="V28" s="37"/>
      <c r="W28" s="32">
        <f>W24+366</f>
        <v>45431</v>
      </c>
      <c r="X28" s="15">
        <f t="shared" ref="X28:X29" si="17">W28+2</f>
        <v>45433</v>
      </c>
      <c r="Y28" s="33" t="s">
        <v>42</v>
      </c>
      <c r="Z28" s="36"/>
      <c r="AA28" s="52"/>
      <c r="AB28" s="37"/>
      <c r="AC28" s="32">
        <f>AC24+366</f>
        <v>45431</v>
      </c>
      <c r="AD28" s="15">
        <f t="shared" ref="AD28:AD35" si="18">AC28+2</f>
        <v>45433</v>
      </c>
      <c r="AE28" s="33" t="s">
        <v>42</v>
      </c>
      <c r="AF28" s="36"/>
      <c r="AG28" s="52"/>
      <c r="AH28" s="37"/>
      <c r="AI28" s="32">
        <f>AI24+366</f>
        <v>45431</v>
      </c>
      <c r="AJ28" s="15">
        <f>AI28+2</f>
        <v>45433</v>
      </c>
      <c r="AK28" s="33" t="s">
        <v>42</v>
      </c>
      <c r="AL28" s="14"/>
      <c r="AM28" s="9"/>
      <c r="AN28" s="27"/>
      <c r="AO28" s="7"/>
      <c r="AP28" s="7"/>
      <c r="AQ28" s="7"/>
      <c r="AR28" s="7"/>
      <c r="AS28" s="7"/>
      <c r="AT28" s="7"/>
      <c r="AU28" s="7"/>
      <c r="AV28" s="7"/>
      <c r="AW28" s="7"/>
      <c r="AX28" s="7"/>
      <c r="AY28" s="7"/>
      <c r="AZ28" s="7"/>
      <c r="BA28" s="7"/>
      <c r="BB28" s="7"/>
      <c r="BC28" s="7"/>
      <c r="BD28" s="7"/>
      <c r="BE28" s="7"/>
      <c r="BF28" s="7"/>
      <c r="BG28" s="7"/>
    </row>
    <row r="29" spans="1:59" s="10" customFormat="1" x14ac:dyDescent="0.35">
      <c r="A29" s="13">
        <f t="shared" ref="A29:A30" si="19">A25+366</f>
        <v>45473</v>
      </c>
      <c r="B29" s="14"/>
      <c r="C29" s="9"/>
      <c r="D29" s="27"/>
      <c r="E29" s="32">
        <f t="shared" ref="E29:E30" si="20">E25+366</f>
        <v>45508</v>
      </c>
      <c r="F29" s="15">
        <v>45523</v>
      </c>
      <c r="G29" s="33" t="s">
        <v>42</v>
      </c>
      <c r="H29" s="14"/>
      <c r="I29" s="9"/>
      <c r="J29" s="27"/>
      <c r="K29" s="32">
        <f t="shared" ref="K29:K30" si="21">K25+366</f>
        <v>45550</v>
      </c>
      <c r="L29" s="15">
        <v>45565</v>
      </c>
      <c r="M29" s="33" t="s">
        <v>42</v>
      </c>
      <c r="N29" s="14"/>
      <c r="O29" s="9"/>
      <c r="P29" s="27"/>
      <c r="Q29" s="32">
        <f t="shared" ref="Q29:Q30" si="22">Q25+366</f>
        <v>45508</v>
      </c>
      <c r="R29" s="15">
        <f t="shared" ref="R29:R35" si="23">Q29+14</f>
        <v>45522</v>
      </c>
      <c r="S29" s="33" t="s">
        <v>42</v>
      </c>
      <c r="T29" s="36"/>
      <c r="U29" s="52"/>
      <c r="V29" s="37"/>
      <c r="W29" s="32">
        <f t="shared" ref="W29:W30" si="24">W25+366</f>
        <v>45522</v>
      </c>
      <c r="X29" s="15">
        <f t="shared" si="17"/>
        <v>45524</v>
      </c>
      <c r="Y29" s="33" t="s">
        <v>42</v>
      </c>
      <c r="Z29" s="36"/>
      <c r="AA29" s="52"/>
      <c r="AB29" s="37"/>
      <c r="AC29" s="32">
        <f t="shared" ref="AC29:AC30" si="25">AC25+366</f>
        <v>45522</v>
      </c>
      <c r="AD29" s="15">
        <f t="shared" si="18"/>
        <v>45524</v>
      </c>
      <c r="AE29" s="33" t="s">
        <v>42</v>
      </c>
      <c r="AF29" s="36"/>
      <c r="AG29" s="52"/>
      <c r="AH29" s="37"/>
      <c r="AI29" s="32">
        <f t="shared" ref="AI29:AI30" si="26">AI25+366</f>
        <v>45522</v>
      </c>
      <c r="AJ29" s="15">
        <f t="shared" ref="AJ29:AJ35" si="27">AI29+2</f>
        <v>45524</v>
      </c>
      <c r="AK29" s="33" t="s">
        <v>42</v>
      </c>
      <c r="AL29" s="14"/>
      <c r="AM29" s="9"/>
      <c r="AN29" s="27"/>
      <c r="AO29" s="7"/>
      <c r="AP29" s="7"/>
      <c r="AQ29" s="7"/>
      <c r="AR29" s="7"/>
      <c r="AS29" s="7"/>
      <c r="AT29" s="7"/>
      <c r="AU29" s="7"/>
      <c r="AV29" s="7"/>
      <c r="AW29" s="7"/>
      <c r="AX29" s="7"/>
      <c r="AY29" s="7"/>
      <c r="AZ29" s="7"/>
      <c r="BA29" s="7"/>
      <c r="BB29" s="7"/>
      <c r="BC29" s="7"/>
      <c r="BD29" s="7"/>
      <c r="BE29" s="7"/>
      <c r="BF29" s="7"/>
      <c r="BG29" s="7"/>
    </row>
    <row r="30" spans="1:59" s="10" customFormat="1" x14ac:dyDescent="0.35">
      <c r="A30" s="13">
        <f t="shared" si="19"/>
        <v>45565</v>
      </c>
      <c r="B30" s="14"/>
      <c r="C30" s="9"/>
      <c r="D30" s="27"/>
      <c r="E30" s="32">
        <f t="shared" si="20"/>
        <v>45600</v>
      </c>
      <c r="F30" s="15">
        <f t="shared" ref="F30" si="28">E30+14</f>
        <v>45614</v>
      </c>
      <c r="G30" s="33" t="s">
        <v>42</v>
      </c>
      <c r="H30" s="14"/>
      <c r="I30" s="9"/>
      <c r="J30" s="27"/>
      <c r="K30" s="32">
        <f t="shared" si="21"/>
        <v>45642</v>
      </c>
      <c r="L30" s="15">
        <v>45660</v>
      </c>
      <c r="M30" s="33" t="s">
        <v>42</v>
      </c>
      <c r="N30" s="14"/>
      <c r="O30" s="9"/>
      <c r="P30" s="27"/>
      <c r="Q30" s="32">
        <f t="shared" si="22"/>
        <v>45600</v>
      </c>
      <c r="R30" s="15">
        <f t="shared" si="23"/>
        <v>45614</v>
      </c>
      <c r="S30" s="33" t="s">
        <v>42</v>
      </c>
      <c r="T30" s="36"/>
      <c r="U30" s="52"/>
      <c r="V30" s="37"/>
      <c r="W30" s="32">
        <f t="shared" si="24"/>
        <v>45614</v>
      </c>
      <c r="X30" s="15">
        <f>W30+2</f>
        <v>45616</v>
      </c>
      <c r="Y30" s="33" t="s">
        <v>42</v>
      </c>
      <c r="Z30" s="36"/>
      <c r="AA30" s="52"/>
      <c r="AB30" s="37"/>
      <c r="AC30" s="32">
        <f t="shared" si="25"/>
        <v>45614</v>
      </c>
      <c r="AD30" s="15">
        <f t="shared" si="18"/>
        <v>45616</v>
      </c>
      <c r="AE30" s="33" t="s">
        <v>42</v>
      </c>
      <c r="AF30" s="36"/>
      <c r="AG30" s="52"/>
      <c r="AH30" s="37"/>
      <c r="AI30" s="32">
        <f t="shared" si="26"/>
        <v>45614</v>
      </c>
      <c r="AJ30" s="15">
        <f t="shared" si="27"/>
        <v>45616</v>
      </c>
      <c r="AK30" s="33" t="s">
        <v>42</v>
      </c>
      <c r="AL30" s="14"/>
      <c r="AM30" s="9"/>
      <c r="AN30" s="27"/>
      <c r="AO30" s="7"/>
      <c r="AP30" s="7"/>
      <c r="AQ30" s="7"/>
      <c r="AR30" s="7"/>
      <c r="AS30" s="7"/>
      <c r="AT30" s="7"/>
      <c r="AU30" s="7"/>
      <c r="AV30" s="7"/>
      <c r="AW30" s="7"/>
      <c r="AX30" s="7"/>
      <c r="AY30" s="7"/>
      <c r="AZ30" s="7"/>
      <c r="BA30" s="7"/>
      <c r="BB30" s="7"/>
      <c r="BC30" s="7"/>
      <c r="BD30" s="7"/>
      <c r="BE30" s="7"/>
      <c r="BF30" s="7"/>
      <c r="BG30" s="7"/>
    </row>
    <row r="31" spans="1:59" s="10" customFormat="1" ht="15" thickBot="1" x14ac:dyDescent="0.4">
      <c r="A31" s="19">
        <f>A27+366</f>
        <v>45657</v>
      </c>
      <c r="B31" s="16">
        <f>A31+14*7</f>
        <v>45755</v>
      </c>
      <c r="C31" s="12">
        <f>B31+4*7</f>
        <v>45783</v>
      </c>
      <c r="D31" s="28" t="s">
        <v>50</v>
      </c>
      <c r="E31" s="34">
        <f t="shared" ref="E31:E38" si="29">A31+5*7</f>
        <v>45692</v>
      </c>
      <c r="F31" s="18">
        <f t="shared" ref="F31:F38" si="30">E31+2*7</f>
        <v>45706</v>
      </c>
      <c r="G31" s="35" t="s">
        <v>50</v>
      </c>
      <c r="H31" s="16">
        <f>A31+20*7</f>
        <v>45797</v>
      </c>
      <c r="I31" s="12">
        <f>H31+28</f>
        <v>45825</v>
      </c>
      <c r="J31" s="28" t="s">
        <v>50</v>
      </c>
      <c r="K31" s="34">
        <f t="shared" ref="K31:K38" si="31">A31+11*7</f>
        <v>45734</v>
      </c>
      <c r="L31" s="18">
        <f>K31+14</f>
        <v>45748</v>
      </c>
      <c r="M31" s="35" t="s">
        <v>50</v>
      </c>
      <c r="N31" s="16">
        <f>A31+14*7</f>
        <v>45755</v>
      </c>
      <c r="O31" s="12">
        <f>N31+4*7</f>
        <v>45783</v>
      </c>
      <c r="P31" s="28" t="s">
        <v>50</v>
      </c>
      <c r="Q31" s="34">
        <f t="shared" ref="Q31:Q38" si="32">A31+5*7</f>
        <v>45692</v>
      </c>
      <c r="R31" s="18">
        <f t="shared" si="23"/>
        <v>45706</v>
      </c>
      <c r="S31" s="35" t="s">
        <v>50</v>
      </c>
      <c r="T31" s="36"/>
      <c r="U31" s="52"/>
      <c r="V31" s="37"/>
      <c r="W31" s="34">
        <f t="shared" ref="W31:W38" si="33">A31+7*7</f>
        <v>45706</v>
      </c>
      <c r="X31" s="18">
        <f>W31+2</f>
        <v>45708</v>
      </c>
      <c r="Y31" s="35" t="s">
        <v>50</v>
      </c>
      <c r="Z31" s="36"/>
      <c r="AA31" s="52"/>
      <c r="AB31" s="37"/>
      <c r="AC31" s="34">
        <f t="shared" ref="AC31:AC38" si="34">A31+7*7</f>
        <v>45706</v>
      </c>
      <c r="AD31" s="18">
        <f t="shared" si="18"/>
        <v>45708</v>
      </c>
      <c r="AE31" s="35" t="s">
        <v>50</v>
      </c>
      <c r="AF31" s="36"/>
      <c r="AG31" s="52"/>
      <c r="AH31" s="37"/>
      <c r="AI31" s="34">
        <f t="shared" ref="AI31:AI38" si="35">A31+7*7</f>
        <v>45706</v>
      </c>
      <c r="AJ31" s="18">
        <f t="shared" si="27"/>
        <v>45708</v>
      </c>
      <c r="AK31" s="35" t="s">
        <v>50</v>
      </c>
      <c r="AL31" s="16">
        <f>A31+14*7</f>
        <v>45755</v>
      </c>
      <c r="AM31" s="39"/>
      <c r="AN31" s="28" t="s">
        <v>50</v>
      </c>
      <c r="AO31" s="7"/>
      <c r="AP31" s="7"/>
      <c r="AQ31" s="7"/>
      <c r="AR31" s="7"/>
      <c r="AS31" s="7"/>
      <c r="AT31" s="7"/>
      <c r="AU31" s="7"/>
      <c r="AV31" s="7"/>
      <c r="AW31" s="7"/>
      <c r="AX31" s="7"/>
      <c r="AY31" s="7"/>
      <c r="AZ31" s="7"/>
      <c r="BA31" s="7"/>
      <c r="BB31" s="7"/>
      <c r="BC31" s="7"/>
      <c r="BD31" s="7"/>
      <c r="BE31" s="7"/>
      <c r="BF31" s="7"/>
      <c r="BG31" s="7"/>
    </row>
    <row r="32" spans="1:59" s="10" customFormat="1" x14ac:dyDescent="0.35">
      <c r="A32" s="13">
        <v>45747</v>
      </c>
      <c r="B32" s="14"/>
      <c r="C32" s="9"/>
      <c r="D32" s="27"/>
      <c r="E32" s="38">
        <f t="shared" si="29"/>
        <v>45782</v>
      </c>
      <c r="F32" s="15">
        <f t="shared" si="30"/>
        <v>45796</v>
      </c>
      <c r="G32" s="33" t="s">
        <v>50</v>
      </c>
      <c r="H32" s="14"/>
      <c r="I32" s="9"/>
      <c r="J32" s="27"/>
      <c r="K32" s="38">
        <f t="shared" si="31"/>
        <v>45824</v>
      </c>
      <c r="L32" s="15">
        <f t="shared" ref="L32:L35" si="36">K32+14</f>
        <v>45838</v>
      </c>
      <c r="M32" s="33" t="s">
        <v>50</v>
      </c>
      <c r="N32" s="14"/>
      <c r="O32" s="9"/>
      <c r="P32" s="27"/>
      <c r="Q32" s="38">
        <f t="shared" si="32"/>
        <v>45782</v>
      </c>
      <c r="R32" s="15">
        <f t="shared" si="23"/>
        <v>45796</v>
      </c>
      <c r="S32" s="33" t="s">
        <v>50</v>
      </c>
      <c r="T32" s="36"/>
      <c r="U32" s="52"/>
      <c r="V32" s="37"/>
      <c r="W32" s="38">
        <f t="shared" si="33"/>
        <v>45796</v>
      </c>
      <c r="X32" s="15">
        <f t="shared" ref="X32:X35" si="37">W32+2</f>
        <v>45798</v>
      </c>
      <c r="Y32" s="33" t="s">
        <v>50</v>
      </c>
      <c r="Z32" s="36"/>
      <c r="AA32" s="52"/>
      <c r="AB32" s="37"/>
      <c r="AC32" s="38">
        <f t="shared" si="34"/>
        <v>45796</v>
      </c>
      <c r="AD32" s="15">
        <f t="shared" si="18"/>
        <v>45798</v>
      </c>
      <c r="AE32" s="33" t="s">
        <v>50</v>
      </c>
      <c r="AF32" s="36"/>
      <c r="AG32" s="52"/>
      <c r="AH32" s="37"/>
      <c r="AI32" s="38">
        <f t="shared" si="35"/>
        <v>45796</v>
      </c>
      <c r="AJ32" s="15">
        <f t="shared" si="27"/>
        <v>45798</v>
      </c>
      <c r="AK32" s="33" t="s">
        <v>50</v>
      </c>
      <c r="AL32" s="14"/>
      <c r="AM32" s="9"/>
      <c r="AN32" s="27"/>
      <c r="AO32" s="7"/>
      <c r="AP32" s="7"/>
      <c r="AQ32" s="7"/>
      <c r="AR32" s="7"/>
      <c r="AS32" s="7"/>
      <c r="AT32" s="7"/>
      <c r="AU32" s="7"/>
      <c r="AV32" s="7"/>
      <c r="AW32" s="7"/>
      <c r="AX32" s="7"/>
      <c r="AY32" s="7"/>
      <c r="AZ32" s="7"/>
      <c r="BA32" s="7"/>
      <c r="BB32" s="7"/>
      <c r="BC32" s="7"/>
      <c r="BD32" s="7"/>
      <c r="BE32" s="7"/>
      <c r="BF32" s="7"/>
      <c r="BG32" s="7"/>
    </row>
    <row r="33" spans="1:59" s="10" customFormat="1" x14ac:dyDescent="0.35">
      <c r="A33" s="13">
        <v>45838</v>
      </c>
      <c r="B33" s="14"/>
      <c r="C33" s="9"/>
      <c r="D33" s="27"/>
      <c r="E33" s="38">
        <f t="shared" si="29"/>
        <v>45873</v>
      </c>
      <c r="F33" s="15">
        <f t="shared" si="30"/>
        <v>45887</v>
      </c>
      <c r="G33" s="33" t="s">
        <v>50</v>
      </c>
      <c r="H33" s="14"/>
      <c r="I33" s="9"/>
      <c r="J33" s="27"/>
      <c r="K33" s="38">
        <f t="shared" si="31"/>
        <v>45915</v>
      </c>
      <c r="L33" s="15">
        <f t="shared" si="36"/>
        <v>45929</v>
      </c>
      <c r="M33" s="33" t="s">
        <v>50</v>
      </c>
      <c r="N33" s="14"/>
      <c r="O33" s="9"/>
      <c r="P33" s="27"/>
      <c r="Q33" s="38">
        <f t="shared" si="32"/>
        <v>45873</v>
      </c>
      <c r="R33" s="15">
        <f t="shared" si="23"/>
        <v>45887</v>
      </c>
      <c r="S33" s="33" t="s">
        <v>50</v>
      </c>
      <c r="T33" s="36"/>
      <c r="U33" s="52"/>
      <c r="V33" s="37"/>
      <c r="W33" s="38">
        <f t="shared" si="33"/>
        <v>45887</v>
      </c>
      <c r="X33" s="15">
        <f t="shared" si="37"/>
        <v>45889</v>
      </c>
      <c r="Y33" s="33" t="s">
        <v>50</v>
      </c>
      <c r="Z33" s="36"/>
      <c r="AA33" s="52"/>
      <c r="AB33" s="37"/>
      <c r="AC33" s="38">
        <f t="shared" si="34"/>
        <v>45887</v>
      </c>
      <c r="AD33" s="15">
        <f t="shared" si="18"/>
        <v>45889</v>
      </c>
      <c r="AE33" s="33" t="s">
        <v>50</v>
      </c>
      <c r="AF33" s="36"/>
      <c r="AG33" s="52"/>
      <c r="AH33" s="37"/>
      <c r="AI33" s="38">
        <f t="shared" si="35"/>
        <v>45887</v>
      </c>
      <c r="AJ33" s="15">
        <f t="shared" si="27"/>
        <v>45889</v>
      </c>
      <c r="AK33" s="33" t="s">
        <v>50</v>
      </c>
      <c r="AL33" s="14"/>
      <c r="AM33" s="9"/>
      <c r="AN33" s="27"/>
      <c r="AO33" s="7"/>
      <c r="AP33" s="7"/>
      <c r="AQ33" s="7"/>
      <c r="AR33" s="7"/>
      <c r="AS33" s="7"/>
      <c r="AT33" s="7"/>
      <c r="AU33" s="7"/>
      <c r="AV33" s="7"/>
      <c r="AW33" s="7"/>
      <c r="AX33" s="7"/>
      <c r="AY33" s="7"/>
      <c r="AZ33" s="7"/>
      <c r="BA33" s="7"/>
      <c r="BB33" s="7"/>
      <c r="BC33" s="7"/>
      <c r="BD33" s="7"/>
      <c r="BE33" s="7"/>
      <c r="BF33" s="7"/>
      <c r="BG33" s="7"/>
    </row>
    <row r="34" spans="1:59" s="10" customFormat="1" x14ac:dyDescent="0.35">
      <c r="A34" s="13">
        <v>45930</v>
      </c>
      <c r="B34" s="14"/>
      <c r="C34" s="9"/>
      <c r="D34" s="27"/>
      <c r="E34" s="38">
        <f t="shared" si="29"/>
        <v>45965</v>
      </c>
      <c r="F34" s="15">
        <f t="shared" si="30"/>
        <v>45979</v>
      </c>
      <c r="G34" s="33" t="s">
        <v>50</v>
      </c>
      <c r="H34" s="14"/>
      <c r="I34" s="9"/>
      <c r="J34" s="27"/>
      <c r="K34" s="38">
        <f t="shared" si="31"/>
        <v>46007</v>
      </c>
      <c r="L34" s="15">
        <v>46027</v>
      </c>
      <c r="M34" s="33" t="s">
        <v>50</v>
      </c>
      <c r="N34" s="14"/>
      <c r="O34" s="9"/>
      <c r="P34" s="27"/>
      <c r="Q34" s="38">
        <f t="shared" si="32"/>
        <v>45965</v>
      </c>
      <c r="R34" s="15">
        <f t="shared" si="23"/>
        <v>45979</v>
      </c>
      <c r="S34" s="33" t="s">
        <v>50</v>
      </c>
      <c r="T34" s="36"/>
      <c r="U34" s="52"/>
      <c r="V34" s="37"/>
      <c r="W34" s="38">
        <f t="shared" si="33"/>
        <v>45979</v>
      </c>
      <c r="X34" s="15">
        <f t="shared" si="37"/>
        <v>45981</v>
      </c>
      <c r="Y34" s="33" t="s">
        <v>50</v>
      </c>
      <c r="Z34" s="36"/>
      <c r="AA34" s="52"/>
      <c r="AB34" s="37"/>
      <c r="AC34" s="38">
        <f t="shared" si="34"/>
        <v>45979</v>
      </c>
      <c r="AD34" s="15">
        <f t="shared" si="18"/>
        <v>45981</v>
      </c>
      <c r="AE34" s="33" t="s">
        <v>50</v>
      </c>
      <c r="AF34" s="36"/>
      <c r="AG34" s="52"/>
      <c r="AH34" s="37"/>
      <c r="AI34" s="38">
        <f t="shared" si="35"/>
        <v>45979</v>
      </c>
      <c r="AJ34" s="15">
        <f t="shared" si="27"/>
        <v>45981</v>
      </c>
      <c r="AK34" s="33" t="s">
        <v>50</v>
      </c>
      <c r="AL34" s="14"/>
      <c r="AM34" s="9"/>
      <c r="AN34" s="27"/>
      <c r="AO34" s="7"/>
      <c r="AP34" s="7"/>
      <c r="AQ34" s="7"/>
      <c r="AR34" s="7"/>
      <c r="AS34" s="7"/>
      <c r="AT34" s="7"/>
      <c r="AU34" s="7"/>
      <c r="AV34" s="7"/>
      <c r="AW34" s="7"/>
      <c r="AX34" s="7"/>
      <c r="AY34" s="7"/>
      <c r="AZ34" s="7"/>
      <c r="BA34" s="7"/>
      <c r="BB34" s="7"/>
      <c r="BC34" s="7"/>
      <c r="BD34" s="7"/>
      <c r="BE34" s="7"/>
      <c r="BF34" s="7"/>
      <c r="BG34" s="7"/>
    </row>
    <row r="35" spans="1:59" s="10" customFormat="1" ht="52.5" thickBot="1" x14ac:dyDescent="0.4">
      <c r="A35" s="42">
        <v>46022</v>
      </c>
      <c r="B35" s="43">
        <f>A35+14*7</f>
        <v>46120</v>
      </c>
      <c r="C35" s="44">
        <f>B35+4*7</f>
        <v>46148</v>
      </c>
      <c r="D35" s="55" t="s">
        <v>53</v>
      </c>
      <c r="E35" s="45">
        <f t="shared" si="29"/>
        <v>46057</v>
      </c>
      <c r="F35" s="46">
        <f t="shared" si="30"/>
        <v>46071</v>
      </c>
      <c r="G35" s="56" t="s">
        <v>53</v>
      </c>
      <c r="H35" s="43">
        <f>A35+20*7</f>
        <v>46162</v>
      </c>
      <c r="I35" s="44">
        <f>H35+28</f>
        <v>46190</v>
      </c>
      <c r="J35" s="55" t="s">
        <v>53</v>
      </c>
      <c r="K35" s="45">
        <f t="shared" si="31"/>
        <v>46099</v>
      </c>
      <c r="L35" s="46">
        <f t="shared" si="36"/>
        <v>46113</v>
      </c>
      <c r="M35" s="56" t="s">
        <v>53</v>
      </c>
      <c r="N35" s="43">
        <f>A35+14*7</f>
        <v>46120</v>
      </c>
      <c r="O35" s="44">
        <f>N35+4*7</f>
        <v>46148</v>
      </c>
      <c r="P35" s="55" t="s">
        <v>53</v>
      </c>
      <c r="Q35" s="45">
        <f t="shared" si="32"/>
        <v>46057</v>
      </c>
      <c r="R35" s="46">
        <f t="shared" si="23"/>
        <v>46071</v>
      </c>
      <c r="S35" s="56" t="s">
        <v>53</v>
      </c>
      <c r="T35" s="53"/>
      <c r="U35" s="47"/>
      <c r="V35" s="54"/>
      <c r="W35" s="45">
        <f t="shared" si="33"/>
        <v>46071</v>
      </c>
      <c r="X35" s="46">
        <f t="shared" si="37"/>
        <v>46073</v>
      </c>
      <c r="Y35" s="56" t="s">
        <v>53</v>
      </c>
      <c r="Z35" s="53"/>
      <c r="AA35" s="47"/>
      <c r="AB35" s="54"/>
      <c r="AC35" s="45">
        <f t="shared" si="34"/>
        <v>46071</v>
      </c>
      <c r="AD35" s="46">
        <f t="shared" si="18"/>
        <v>46073</v>
      </c>
      <c r="AE35" s="56" t="s">
        <v>53</v>
      </c>
      <c r="AF35" s="53"/>
      <c r="AG35" s="47"/>
      <c r="AH35" s="54"/>
      <c r="AI35" s="45">
        <f t="shared" si="35"/>
        <v>46071</v>
      </c>
      <c r="AJ35" s="46">
        <f t="shared" si="27"/>
        <v>46073</v>
      </c>
      <c r="AK35" s="56" t="s">
        <v>53</v>
      </c>
      <c r="AL35" s="43">
        <f>A35+14*7</f>
        <v>46120</v>
      </c>
      <c r="AM35" s="39"/>
      <c r="AN35" s="55" t="s">
        <v>53</v>
      </c>
      <c r="AO35" s="7"/>
      <c r="AP35" s="7"/>
      <c r="AQ35" s="7"/>
      <c r="AR35" s="7"/>
      <c r="AS35" s="7"/>
      <c r="AT35" s="7"/>
      <c r="AU35" s="7"/>
      <c r="AV35" s="7"/>
      <c r="AW35" s="7"/>
      <c r="AX35" s="7"/>
      <c r="AY35" s="7"/>
      <c r="AZ35" s="7"/>
      <c r="BA35" s="7"/>
      <c r="BB35" s="7"/>
      <c r="BC35" s="7"/>
      <c r="BD35" s="7"/>
      <c r="BE35" s="7"/>
      <c r="BF35" s="7"/>
      <c r="BG35" s="7"/>
    </row>
    <row r="36" spans="1:59" s="10" customFormat="1" ht="52" x14ac:dyDescent="0.35">
      <c r="A36" s="13">
        <v>46112</v>
      </c>
      <c r="B36" s="14"/>
      <c r="C36" s="9"/>
      <c r="D36" s="27"/>
      <c r="E36" s="38">
        <f t="shared" si="29"/>
        <v>46147</v>
      </c>
      <c r="F36" s="15">
        <f t="shared" si="30"/>
        <v>46161</v>
      </c>
      <c r="G36" s="58" t="s">
        <v>55</v>
      </c>
      <c r="H36" s="14"/>
      <c r="I36" s="9"/>
      <c r="J36" s="27"/>
      <c r="K36" s="38">
        <f t="shared" si="31"/>
        <v>46189</v>
      </c>
      <c r="L36" s="15">
        <f t="shared" ref="L36:L37" si="38">K36+14</f>
        <v>46203</v>
      </c>
      <c r="M36" s="58" t="s">
        <v>55</v>
      </c>
      <c r="N36" s="14"/>
      <c r="O36" s="9"/>
      <c r="P36" s="27"/>
      <c r="Q36" s="38">
        <f t="shared" si="32"/>
        <v>46147</v>
      </c>
      <c r="R36" s="15">
        <f t="shared" ref="R36:R39" si="39">Q36+14</f>
        <v>46161</v>
      </c>
      <c r="S36" s="58" t="s">
        <v>55</v>
      </c>
      <c r="T36" s="36"/>
      <c r="U36" s="52"/>
      <c r="V36" s="37"/>
      <c r="W36" s="38">
        <f t="shared" si="33"/>
        <v>46161</v>
      </c>
      <c r="X36" s="15">
        <f t="shared" ref="X36:X38" si="40">W36+2</f>
        <v>46163</v>
      </c>
      <c r="Y36" s="58" t="s">
        <v>55</v>
      </c>
      <c r="Z36" s="36"/>
      <c r="AA36" s="52"/>
      <c r="AB36" s="37"/>
      <c r="AC36" s="38">
        <f t="shared" si="34"/>
        <v>46161</v>
      </c>
      <c r="AD36" s="15">
        <f t="shared" ref="AD36:AD38" si="41">AC36+2</f>
        <v>46163</v>
      </c>
      <c r="AE36" s="58" t="s">
        <v>55</v>
      </c>
      <c r="AF36" s="36"/>
      <c r="AG36" s="52"/>
      <c r="AH36" s="37"/>
      <c r="AI36" s="38">
        <f t="shared" si="35"/>
        <v>46161</v>
      </c>
      <c r="AJ36" s="15">
        <f t="shared" ref="AJ36:AJ38" si="42">AI36+2</f>
        <v>46163</v>
      </c>
      <c r="AK36" s="58" t="s">
        <v>55</v>
      </c>
      <c r="AL36" s="14"/>
      <c r="AM36" s="9"/>
      <c r="AN36" s="27"/>
      <c r="AO36" s="7"/>
      <c r="AP36" s="7"/>
      <c r="AQ36" s="7"/>
      <c r="AR36" s="7"/>
      <c r="AS36" s="7"/>
      <c r="AT36" s="7"/>
      <c r="AU36" s="7"/>
      <c r="AV36" s="7"/>
      <c r="AW36" s="7"/>
      <c r="AX36" s="7"/>
      <c r="AY36" s="7"/>
      <c r="AZ36" s="7"/>
      <c r="BA36" s="7"/>
      <c r="BB36" s="7"/>
      <c r="BC36" s="7"/>
      <c r="BD36" s="7"/>
      <c r="BE36" s="7"/>
      <c r="BF36" s="7"/>
      <c r="BG36" s="7"/>
    </row>
    <row r="37" spans="1:59" s="10" customFormat="1" ht="52" x14ac:dyDescent="0.35">
      <c r="A37" s="13">
        <v>46203</v>
      </c>
      <c r="B37" s="14"/>
      <c r="C37" s="9"/>
      <c r="D37" s="27"/>
      <c r="E37" s="38">
        <f t="shared" si="29"/>
        <v>46238</v>
      </c>
      <c r="F37" s="15">
        <f t="shared" si="30"/>
        <v>46252</v>
      </c>
      <c r="G37" s="58" t="s">
        <v>55</v>
      </c>
      <c r="H37" s="14"/>
      <c r="I37" s="9"/>
      <c r="J37" s="27"/>
      <c r="K37" s="38">
        <f t="shared" si="31"/>
        <v>46280</v>
      </c>
      <c r="L37" s="15">
        <f t="shared" si="38"/>
        <v>46294</v>
      </c>
      <c r="M37" s="58" t="s">
        <v>55</v>
      </c>
      <c r="N37" s="14"/>
      <c r="O37" s="9"/>
      <c r="P37" s="27"/>
      <c r="Q37" s="38">
        <f t="shared" si="32"/>
        <v>46238</v>
      </c>
      <c r="R37" s="15">
        <f t="shared" si="39"/>
        <v>46252</v>
      </c>
      <c r="S37" s="58" t="s">
        <v>55</v>
      </c>
      <c r="T37" s="36"/>
      <c r="U37" s="52"/>
      <c r="V37" s="37"/>
      <c r="W37" s="38">
        <f t="shared" si="33"/>
        <v>46252</v>
      </c>
      <c r="X37" s="15">
        <f t="shared" si="40"/>
        <v>46254</v>
      </c>
      <c r="Y37" s="58" t="s">
        <v>55</v>
      </c>
      <c r="Z37" s="36"/>
      <c r="AA37" s="52"/>
      <c r="AB37" s="37"/>
      <c r="AC37" s="38">
        <f t="shared" si="34"/>
        <v>46252</v>
      </c>
      <c r="AD37" s="15">
        <f t="shared" si="41"/>
        <v>46254</v>
      </c>
      <c r="AE37" s="58" t="s">
        <v>55</v>
      </c>
      <c r="AF37" s="36"/>
      <c r="AG37" s="52"/>
      <c r="AH37" s="37"/>
      <c r="AI37" s="38">
        <f t="shared" si="35"/>
        <v>46252</v>
      </c>
      <c r="AJ37" s="15">
        <f t="shared" si="42"/>
        <v>46254</v>
      </c>
      <c r="AK37" s="58" t="s">
        <v>55</v>
      </c>
      <c r="AL37" s="14"/>
      <c r="AM37" s="9"/>
      <c r="AN37" s="27"/>
      <c r="AO37" s="7"/>
      <c r="AP37" s="7"/>
      <c r="AQ37" s="7"/>
      <c r="AR37" s="7"/>
      <c r="AS37" s="7"/>
      <c r="AT37" s="7"/>
      <c r="AU37" s="7"/>
      <c r="AV37" s="7"/>
      <c r="AW37" s="7"/>
      <c r="AX37" s="7"/>
      <c r="AY37" s="7"/>
      <c r="AZ37" s="7"/>
      <c r="BA37" s="7"/>
      <c r="BB37" s="7"/>
      <c r="BC37" s="7"/>
      <c r="BD37" s="7"/>
      <c r="BE37" s="7"/>
      <c r="BF37" s="7"/>
      <c r="BG37" s="7"/>
    </row>
    <row r="38" spans="1:59" s="10" customFormat="1" ht="52" x14ac:dyDescent="0.35">
      <c r="A38" s="13">
        <v>46295</v>
      </c>
      <c r="B38" s="14"/>
      <c r="C38" s="9"/>
      <c r="D38" s="27"/>
      <c r="E38" s="38">
        <f t="shared" si="29"/>
        <v>46330</v>
      </c>
      <c r="F38" s="15">
        <f t="shared" si="30"/>
        <v>46344</v>
      </c>
      <c r="G38" s="58" t="s">
        <v>55</v>
      </c>
      <c r="H38" s="14"/>
      <c r="I38" s="9"/>
      <c r="J38" s="27"/>
      <c r="K38" s="38">
        <f t="shared" si="31"/>
        <v>46372</v>
      </c>
      <c r="L38" s="15">
        <v>46392</v>
      </c>
      <c r="M38" s="58" t="s">
        <v>55</v>
      </c>
      <c r="N38" s="14"/>
      <c r="O38" s="9"/>
      <c r="P38" s="27"/>
      <c r="Q38" s="38">
        <f t="shared" si="32"/>
        <v>46330</v>
      </c>
      <c r="R38" s="15">
        <f t="shared" si="39"/>
        <v>46344</v>
      </c>
      <c r="S38" s="58" t="s">
        <v>55</v>
      </c>
      <c r="T38" s="36"/>
      <c r="U38" s="52"/>
      <c r="V38" s="37"/>
      <c r="W38" s="38">
        <f t="shared" si="33"/>
        <v>46344</v>
      </c>
      <c r="X38" s="15">
        <f t="shared" si="40"/>
        <v>46346</v>
      </c>
      <c r="Y38" s="58" t="s">
        <v>55</v>
      </c>
      <c r="Z38" s="36"/>
      <c r="AA38" s="52"/>
      <c r="AB38" s="37"/>
      <c r="AC38" s="38">
        <f t="shared" si="34"/>
        <v>46344</v>
      </c>
      <c r="AD38" s="15">
        <f t="shared" si="41"/>
        <v>46346</v>
      </c>
      <c r="AE38" s="58" t="s">
        <v>55</v>
      </c>
      <c r="AF38" s="36"/>
      <c r="AG38" s="52"/>
      <c r="AH38" s="37"/>
      <c r="AI38" s="38">
        <f t="shared" si="35"/>
        <v>46344</v>
      </c>
      <c r="AJ38" s="15">
        <f t="shared" si="42"/>
        <v>46346</v>
      </c>
      <c r="AK38" s="58" t="s">
        <v>55</v>
      </c>
      <c r="AL38" s="14"/>
      <c r="AM38" s="9"/>
      <c r="AN38" s="27"/>
      <c r="AO38" s="7"/>
      <c r="AP38" s="7"/>
      <c r="AQ38" s="7"/>
      <c r="AR38" s="7"/>
      <c r="AS38" s="7"/>
      <c r="AT38" s="7"/>
      <c r="AU38" s="7"/>
      <c r="AV38" s="7"/>
      <c r="AW38" s="7"/>
      <c r="AX38" s="7"/>
      <c r="AY38" s="7"/>
      <c r="AZ38" s="7"/>
      <c r="BA38" s="7"/>
      <c r="BB38" s="7"/>
      <c r="BC38" s="7"/>
      <c r="BD38" s="7"/>
      <c r="BE38" s="7"/>
      <c r="BF38" s="7"/>
      <c r="BG38" s="7"/>
    </row>
    <row r="39" spans="1:59" s="10" customFormat="1" ht="52.5" thickBot="1" x14ac:dyDescent="0.4">
      <c r="A39" s="42">
        <v>46387</v>
      </c>
      <c r="B39" s="43">
        <f>A39+14*7</f>
        <v>46485</v>
      </c>
      <c r="C39" s="44">
        <v>46517</v>
      </c>
      <c r="D39" s="55" t="s">
        <v>53</v>
      </c>
      <c r="E39" s="45">
        <f t="shared" ref="E39:E43" si="43">A39+5*7</f>
        <v>46422</v>
      </c>
      <c r="F39" s="46">
        <f t="shared" ref="F39:F42" si="44">E39+2*7</f>
        <v>46436</v>
      </c>
      <c r="G39" s="56" t="s">
        <v>53</v>
      </c>
      <c r="H39" s="43">
        <f>A39+20*7</f>
        <v>46527</v>
      </c>
      <c r="I39" s="44">
        <f>H39+28</f>
        <v>46555</v>
      </c>
      <c r="J39" s="55" t="s">
        <v>53</v>
      </c>
      <c r="K39" s="45">
        <f t="shared" ref="K39:K42" si="45">A39+11*7</f>
        <v>46464</v>
      </c>
      <c r="L39" s="46">
        <f t="shared" ref="L39:L41" si="46">K39+14</f>
        <v>46478</v>
      </c>
      <c r="M39" s="56" t="s">
        <v>53</v>
      </c>
      <c r="N39" s="43">
        <f>A39+14*7</f>
        <v>46485</v>
      </c>
      <c r="O39" s="44">
        <v>46548</v>
      </c>
      <c r="P39" s="55" t="s">
        <v>53</v>
      </c>
      <c r="Q39" s="45">
        <f t="shared" ref="Q39:Q43" si="47">A39+5*7</f>
        <v>46422</v>
      </c>
      <c r="R39" s="46">
        <f t="shared" si="39"/>
        <v>46436</v>
      </c>
      <c r="S39" s="56" t="s">
        <v>53</v>
      </c>
      <c r="T39" s="53"/>
      <c r="U39" s="47"/>
      <c r="V39" s="54"/>
      <c r="W39" s="45">
        <f t="shared" ref="W39:W42" si="48">A39+7*7</f>
        <v>46436</v>
      </c>
      <c r="X39" s="46">
        <v>46440</v>
      </c>
      <c r="Y39" s="56" t="s">
        <v>53</v>
      </c>
      <c r="Z39" s="53"/>
      <c r="AA39" s="47"/>
      <c r="AB39" s="54"/>
      <c r="AC39" s="45">
        <f t="shared" ref="AC39:AC42" si="49">A39+7*7</f>
        <v>46436</v>
      </c>
      <c r="AD39" s="46">
        <v>46440</v>
      </c>
      <c r="AE39" s="56" t="s">
        <v>53</v>
      </c>
      <c r="AF39" s="53"/>
      <c r="AG39" s="47"/>
      <c r="AH39" s="54"/>
      <c r="AI39" s="45">
        <f t="shared" ref="AI39:AI42" si="50">A39+7*7</f>
        <v>46436</v>
      </c>
      <c r="AJ39" s="46">
        <v>46440</v>
      </c>
      <c r="AK39" s="56" t="s">
        <v>53</v>
      </c>
      <c r="AL39" s="43">
        <f>A39+14*7</f>
        <v>46485</v>
      </c>
      <c r="AM39" s="39"/>
      <c r="AN39" s="55" t="s">
        <v>53</v>
      </c>
      <c r="AO39" s="7"/>
      <c r="AP39" s="7"/>
      <c r="AQ39" s="7"/>
      <c r="AR39" s="7"/>
      <c r="AS39" s="7"/>
      <c r="AT39" s="7"/>
      <c r="AU39" s="7"/>
      <c r="AV39" s="7"/>
      <c r="AW39" s="7"/>
      <c r="AX39" s="7"/>
      <c r="AY39" s="7"/>
      <c r="AZ39" s="7"/>
      <c r="BA39" s="7"/>
      <c r="BB39" s="7"/>
      <c r="BC39" s="7"/>
      <c r="BD39" s="7"/>
      <c r="BE39" s="7"/>
      <c r="BF39" s="7"/>
      <c r="BG39" s="7"/>
    </row>
    <row r="40" spans="1:59" s="10" customFormat="1" x14ac:dyDescent="0.35">
      <c r="A40" s="13">
        <v>46477</v>
      </c>
      <c r="B40" s="14"/>
      <c r="C40" s="9"/>
      <c r="D40" s="27"/>
      <c r="E40" s="38">
        <f t="shared" si="43"/>
        <v>46512</v>
      </c>
      <c r="F40" s="15">
        <f t="shared" si="44"/>
        <v>46526</v>
      </c>
      <c r="G40" s="58" t="s">
        <v>67</v>
      </c>
      <c r="H40" s="14"/>
      <c r="I40" s="9"/>
      <c r="J40" s="27"/>
      <c r="K40" s="38">
        <f t="shared" si="45"/>
        <v>46554</v>
      </c>
      <c r="L40" s="15">
        <f t="shared" si="46"/>
        <v>46568</v>
      </c>
      <c r="M40" s="58" t="s">
        <v>67</v>
      </c>
      <c r="N40" s="14"/>
      <c r="O40" s="9"/>
      <c r="P40" s="27"/>
      <c r="Q40" s="38">
        <f t="shared" si="47"/>
        <v>46512</v>
      </c>
      <c r="R40" s="15">
        <f t="shared" ref="R40:R43" si="51">Q40+14</f>
        <v>46526</v>
      </c>
      <c r="S40" s="58" t="s">
        <v>67</v>
      </c>
      <c r="T40" s="36"/>
      <c r="U40" s="52"/>
      <c r="V40" s="37"/>
      <c r="W40" s="38">
        <f t="shared" si="48"/>
        <v>46526</v>
      </c>
      <c r="X40" s="15">
        <f t="shared" ref="X40:X41" si="52">W40+2</f>
        <v>46528</v>
      </c>
      <c r="Y40" s="58" t="s">
        <v>67</v>
      </c>
      <c r="Z40" s="36"/>
      <c r="AA40" s="52"/>
      <c r="AB40" s="37"/>
      <c r="AC40" s="38">
        <f t="shared" si="49"/>
        <v>46526</v>
      </c>
      <c r="AD40" s="15">
        <f t="shared" ref="AD40:AD41" si="53">AC40+2</f>
        <v>46528</v>
      </c>
      <c r="AE40" s="58" t="s">
        <v>67</v>
      </c>
      <c r="AF40" s="36"/>
      <c r="AG40" s="52"/>
      <c r="AH40" s="37"/>
      <c r="AI40" s="38">
        <f t="shared" si="50"/>
        <v>46526</v>
      </c>
      <c r="AJ40" s="15">
        <f t="shared" ref="AJ40:AJ41" si="54">AI40+2</f>
        <v>46528</v>
      </c>
      <c r="AK40" s="58" t="s">
        <v>67</v>
      </c>
      <c r="AL40" s="14"/>
      <c r="AM40" s="9"/>
      <c r="AN40" s="27"/>
      <c r="AO40" s="7"/>
      <c r="AP40" s="7"/>
      <c r="AQ40" s="7"/>
      <c r="AR40" s="7"/>
      <c r="AS40" s="7"/>
      <c r="AT40" s="7"/>
      <c r="AU40" s="7"/>
      <c r="AV40" s="7"/>
      <c r="AW40" s="7"/>
      <c r="AX40" s="7"/>
      <c r="AY40" s="7"/>
      <c r="AZ40" s="7"/>
      <c r="BA40" s="7"/>
      <c r="BB40" s="7"/>
      <c r="BC40" s="7"/>
      <c r="BD40" s="7"/>
      <c r="BE40" s="7"/>
      <c r="BF40" s="7"/>
      <c r="BG40" s="7"/>
    </row>
    <row r="41" spans="1:59" s="10" customFormat="1" x14ac:dyDescent="0.35">
      <c r="A41" s="13">
        <v>46568</v>
      </c>
      <c r="B41" s="14"/>
      <c r="C41" s="9"/>
      <c r="D41" s="27"/>
      <c r="E41" s="38">
        <f t="shared" si="43"/>
        <v>46603</v>
      </c>
      <c r="F41" s="15">
        <f t="shared" si="44"/>
        <v>46617</v>
      </c>
      <c r="G41" s="58" t="s">
        <v>67</v>
      </c>
      <c r="H41" s="14"/>
      <c r="I41" s="9"/>
      <c r="J41" s="27"/>
      <c r="K41" s="38">
        <f t="shared" si="45"/>
        <v>46645</v>
      </c>
      <c r="L41" s="15">
        <f t="shared" si="46"/>
        <v>46659</v>
      </c>
      <c r="M41" s="58" t="s">
        <v>67</v>
      </c>
      <c r="N41" s="14"/>
      <c r="O41" s="9"/>
      <c r="P41" s="27"/>
      <c r="Q41" s="38">
        <f t="shared" si="47"/>
        <v>46603</v>
      </c>
      <c r="R41" s="15">
        <f t="shared" si="51"/>
        <v>46617</v>
      </c>
      <c r="S41" s="58" t="s">
        <v>67</v>
      </c>
      <c r="T41" s="36"/>
      <c r="U41" s="52"/>
      <c r="V41" s="37"/>
      <c r="W41" s="38">
        <f t="shared" si="48"/>
        <v>46617</v>
      </c>
      <c r="X41" s="15">
        <f t="shared" si="52"/>
        <v>46619</v>
      </c>
      <c r="Y41" s="58" t="s">
        <v>67</v>
      </c>
      <c r="Z41" s="36"/>
      <c r="AA41" s="52"/>
      <c r="AB41" s="37"/>
      <c r="AC41" s="38">
        <f t="shared" si="49"/>
        <v>46617</v>
      </c>
      <c r="AD41" s="15">
        <f t="shared" si="53"/>
        <v>46619</v>
      </c>
      <c r="AE41" s="58" t="s">
        <v>67</v>
      </c>
      <c r="AF41" s="36"/>
      <c r="AG41" s="52"/>
      <c r="AH41" s="37"/>
      <c r="AI41" s="38">
        <f t="shared" si="50"/>
        <v>46617</v>
      </c>
      <c r="AJ41" s="15">
        <f t="shared" si="54"/>
        <v>46619</v>
      </c>
      <c r="AK41" s="58" t="s">
        <v>67</v>
      </c>
      <c r="AL41" s="14"/>
      <c r="AM41" s="9"/>
      <c r="AN41" s="27"/>
      <c r="AO41" s="7"/>
      <c r="AP41" s="7"/>
      <c r="AQ41" s="7"/>
      <c r="AR41" s="7"/>
      <c r="AS41" s="7"/>
      <c r="AT41" s="7"/>
      <c r="AU41" s="7"/>
      <c r="AV41" s="7"/>
      <c r="AW41" s="7"/>
      <c r="AX41" s="7"/>
      <c r="AY41" s="7"/>
      <c r="AZ41" s="7"/>
      <c r="BA41" s="7"/>
      <c r="BB41" s="7"/>
      <c r="BC41" s="7"/>
      <c r="BD41" s="7"/>
      <c r="BE41" s="7"/>
      <c r="BF41" s="7"/>
      <c r="BG41" s="7"/>
    </row>
    <row r="42" spans="1:59" s="10" customFormat="1" x14ac:dyDescent="0.35">
      <c r="A42" s="13">
        <v>46660</v>
      </c>
      <c r="B42" s="14"/>
      <c r="C42" s="9"/>
      <c r="D42" s="27"/>
      <c r="E42" s="38">
        <f t="shared" si="43"/>
        <v>46695</v>
      </c>
      <c r="F42" s="15">
        <f t="shared" si="44"/>
        <v>46709</v>
      </c>
      <c r="G42" s="58" t="s">
        <v>67</v>
      </c>
      <c r="H42" s="14"/>
      <c r="I42" s="9"/>
      <c r="J42" s="27"/>
      <c r="K42" s="38">
        <f t="shared" si="45"/>
        <v>46737</v>
      </c>
      <c r="L42" s="15">
        <v>46392</v>
      </c>
      <c r="M42" s="58" t="s">
        <v>67</v>
      </c>
      <c r="N42" s="14"/>
      <c r="O42" s="9"/>
      <c r="P42" s="27"/>
      <c r="Q42" s="38">
        <f t="shared" si="47"/>
        <v>46695</v>
      </c>
      <c r="R42" s="15">
        <f t="shared" si="51"/>
        <v>46709</v>
      </c>
      <c r="S42" s="58" t="s">
        <v>67</v>
      </c>
      <c r="T42" s="36"/>
      <c r="U42" s="52"/>
      <c r="V42" s="37"/>
      <c r="W42" s="38">
        <f t="shared" si="48"/>
        <v>46709</v>
      </c>
      <c r="X42" s="15">
        <v>46713</v>
      </c>
      <c r="Y42" s="58" t="s">
        <v>67</v>
      </c>
      <c r="Z42" s="36"/>
      <c r="AA42" s="52"/>
      <c r="AB42" s="37"/>
      <c r="AC42" s="38">
        <f t="shared" si="49"/>
        <v>46709</v>
      </c>
      <c r="AD42" s="15">
        <v>46713</v>
      </c>
      <c r="AE42" s="58" t="s">
        <v>67</v>
      </c>
      <c r="AF42" s="36"/>
      <c r="AG42" s="52"/>
      <c r="AH42" s="37"/>
      <c r="AI42" s="38">
        <f t="shared" si="50"/>
        <v>46709</v>
      </c>
      <c r="AJ42" s="15">
        <v>46713</v>
      </c>
      <c r="AK42" s="58" t="s">
        <v>67</v>
      </c>
      <c r="AL42" s="14"/>
      <c r="AM42" s="9"/>
      <c r="AN42" s="27"/>
      <c r="AO42" s="7"/>
      <c r="AP42" s="7"/>
      <c r="AQ42" s="7"/>
      <c r="AR42" s="7"/>
      <c r="AS42" s="7"/>
      <c r="AT42" s="7"/>
      <c r="AU42" s="7"/>
      <c r="AV42" s="7"/>
      <c r="AW42" s="7"/>
      <c r="AX42" s="7"/>
      <c r="AY42" s="7"/>
      <c r="AZ42" s="7"/>
      <c r="BA42" s="7"/>
      <c r="BB42" s="7"/>
      <c r="BC42" s="7"/>
      <c r="BD42" s="7"/>
      <c r="BE42" s="7"/>
      <c r="BF42" s="7"/>
      <c r="BG42" s="7"/>
    </row>
    <row r="43" spans="1:59" s="10" customFormat="1" ht="15" thickBot="1" x14ac:dyDescent="0.4">
      <c r="A43" s="42">
        <v>46752</v>
      </c>
      <c r="B43" s="43">
        <f>A43+16*7</f>
        <v>46864</v>
      </c>
      <c r="C43" s="44">
        <f>B43+4*7</f>
        <v>46892</v>
      </c>
      <c r="D43" s="55" t="s">
        <v>67</v>
      </c>
      <c r="E43" s="46">
        <f t="shared" si="43"/>
        <v>46787</v>
      </c>
      <c r="F43" s="46">
        <f t="shared" ref="F43" si="55">E43+2*7</f>
        <v>46801</v>
      </c>
      <c r="G43" s="46" t="s">
        <v>67</v>
      </c>
      <c r="H43" s="43">
        <f>A43+22*7</f>
        <v>46906</v>
      </c>
      <c r="I43" s="44">
        <f>H43+28</f>
        <v>46934</v>
      </c>
      <c r="J43" s="55" t="s">
        <v>67</v>
      </c>
      <c r="K43" s="45">
        <f t="shared" ref="K43" si="56">A43+11*7</f>
        <v>46829</v>
      </c>
      <c r="L43" s="46">
        <f t="shared" ref="L43" si="57">K43+14</f>
        <v>46843</v>
      </c>
      <c r="M43" s="46" t="s">
        <v>67</v>
      </c>
      <c r="N43" s="43">
        <f>A43+16*7</f>
        <v>46864</v>
      </c>
      <c r="O43" s="44">
        <f>N43+7*4</f>
        <v>46892</v>
      </c>
      <c r="P43" s="55" t="s">
        <v>67</v>
      </c>
      <c r="Q43" s="46">
        <f t="shared" si="47"/>
        <v>46787</v>
      </c>
      <c r="R43" s="46">
        <f t="shared" si="51"/>
        <v>46801</v>
      </c>
      <c r="S43" s="46" t="s">
        <v>67</v>
      </c>
      <c r="T43" s="53"/>
      <c r="U43" s="47"/>
      <c r="V43" s="54"/>
      <c r="W43" s="45">
        <v>46804</v>
      </c>
      <c r="X43" s="46">
        <f>W43+2</f>
        <v>46806</v>
      </c>
      <c r="Y43" s="46" t="s">
        <v>67</v>
      </c>
      <c r="Z43" s="53"/>
      <c r="AA43" s="47"/>
      <c r="AB43" s="54"/>
      <c r="AC43" s="45">
        <v>46804</v>
      </c>
      <c r="AD43" s="46">
        <f>AC43+2</f>
        <v>46806</v>
      </c>
      <c r="AE43" s="46" t="s">
        <v>67</v>
      </c>
      <c r="AF43" s="53"/>
      <c r="AG43" s="47"/>
      <c r="AH43" s="54"/>
      <c r="AI43" s="45">
        <f t="shared" ref="AI43" si="58">A43+7*7</f>
        <v>46801</v>
      </c>
      <c r="AJ43" s="46">
        <v>46440</v>
      </c>
      <c r="AK43" s="56" t="s">
        <v>67</v>
      </c>
      <c r="AL43" s="43">
        <f>A43+14*7</f>
        <v>46850</v>
      </c>
      <c r="AM43" s="39"/>
      <c r="AN43" s="55" t="s">
        <v>67</v>
      </c>
      <c r="AO43" s="7"/>
      <c r="AP43" s="7"/>
      <c r="AQ43" s="7"/>
      <c r="AR43" s="7"/>
      <c r="AS43" s="7"/>
      <c r="AT43" s="7"/>
      <c r="AU43" s="7"/>
      <c r="AV43" s="7"/>
      <c r="AW43" s="7"/>
      <c r="AX43" s="7"/>
      <c r="AY43" s="7"/>
      <c r="AZ43" s="7"/>
      <c r="BA43" s="7"/>
      <c r="BB43" s="7"/>
      <c r="BC43" s="7"/>
      <c r="BD43" s="7"/>
      <c r="BE43" s="7"/>
      <c r="BF43" s="7"/>
      <c r="BG43" s="7"/>
    </row>
    <row r="44" spans="1:59" s="3" customFormat="1" x14ac:dyDescent="0.35">
      <c r="A44" s="2"/>
    </row>
    <row r="45" spans="1:59" s="3" customFormat="1" x14ac:dyDescent="0.35">
      <c r="A45" s="2" t="s">
        <v>19</v>
      </c>
    </row>
    <row r="46" spans="1:59" s="3" customFormat="1" x14ac:dyDescent="0.35">
      <c r="A46" s="68" t="s">
        <v>21</v>
      </c>
      <c r="B46" s="69"/>
      <c r="C46" s="69"/>
      <c r="D46" s="69"/>
      <c r="E46" s="69"/>
      <c r="F46" s="69"/>
      <c r="G46" s="69"/>
      <c r="H46" s="69"/>
      <c r="I46" s="69"/>
      <c r="J46" s="69"/>
      <c r="K46" s="69"/>
      <c r="L46" s="69"/>
      <c r="M46" s="69"/>
      <c r="N46" s="69"/>
      <c r="O46" s="69"/>
      <c r="P46" s="69"/>
      <c r="Q46" s="69"/>
      <c r="R46" s="69"/>
      <c r="S46" s="69"/>
      <c r="T46" s="69"/>
      <c r="U46" s="69"/>
      <c r="V46" s="69"/>
      <c r="W46" s="69"/>
      <c r="X46" s="69"/>
      <c r="Y46" s="69"/>
      <c r="Z46" s="69"/>
    </row>
    <row r="47" spans="1:59" s="3" customFormat="1" x14ac:dyDescent="0.35"/>
    <row r="48" spans="1:59"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pans="1:40" s="3" customFormat="1" x14ac:dyDescent="0.35"/>
    <row r="98" spans="1:40" s="3" customFormat="1" x14ac:dyDescent="0.35"/>
    <row r="99" spans="1:40" s="3" customFormat="1" x14ac:dyDescent="0.35"/>
    <row r="100" spans="1:40" s="3" customFormat="1" x14ac:dyDescent="0.35"/>
    <row r="101" spans="1:40" s="3" customFormat="1" x14ac:dyDescent="0.35"/>
    <row r="102" spans="1:40" s="3" customFormat="1" x14ac:dyDescent="0.35"/>
    <row r="103" spans="1:40" s="3" customFormat="1" x14ac:dyDescent="0.35"/>
    <row r="104" spans="1:40" s="3" customFormat="1" x14ac:dyDescent="0.35"/>
    <row r="105" spans="1:40" s="3" customFormat="1" x14ac:dyDescent="0.35"/>
    <row r="106" spans="1:40" s="3" customFormat="1" x14ac:dyDescent="0.35"/>
    <row r="107" spans="1:40" s="3" customFormat="1" x14ac:dyDescent="0.35"/>
    <row r="108" spans="1:40"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row>
    <row r="109" spans="1:40"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row>
    <row r="110" spans="1:40"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row>
    <row r="111" spans="1:40"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row>
  </sheetData>
  <mergeCells count="56">
    <mergeCell ref="P6:P7"/>
    <mergeCell ref="V6:V7"/>
    <mergeCell ref="H6:H7"/>
    <mergeCell ref="I6:I7"/>
    <mergeCell ref="S6:S7"/>
    <mergeCell ref="Q6:Q7"/>
    <mergeCell ref="R6:R7"/>
    <mergeCell ref="A6:A7"/>
    <mergeCell ref="B6:B7"/>
    <mergeCell ref="C6:C7"/>
    <mergeCell ref="D6:D7"/>
    <mergeCell ref="E6:E7"/>
    <mergeCell ref="G6:G7"/>
    <mergeCell ref="AL5:AN5"/>
    <mergeCell ref="T5:V5"/>
    <mergeCell ref="W5:Y5"/>
    <mergeCell ref="Z5:AB5"/>
    <mergeCell ref="T6:T7"/>
    <mergeCell ref="U6:U7"/>
    <mergeCell ref="AN6:AN7"/>
    <mergeCell ref="AH6:AH7"/>
    <mergeCell ref="AI6:AI7"/>
    <mergeCell ref="AJ6:AJ7"/>
    <mergeCell ref="AK6:AK7"/>
    <mergeCell ref="AL6:AL7"/>
    <mergeCell ref="AM6:AM7"/>
    <mergeCell ref="AI5:AK5"/>
    <mergeCell ref="AB6:AB7"/>
    <mergeCell ref="AF5:AH5"/>
    <mergeCell ref="AE6:AE7"/>
    <mergeCell ref="AF6:AF7"/>
    <mergeCell ref="AG6:AG7"/>
    <mergeCell ref="W6:W7"/>
    <mergeCell ref="X6:X7"/>
    <mergeCell ref="Y6:Y7"/>
    <mergeCell ref="Z6:Z7"/>
    <mergeCell ref="AC6:AC7"/>
    <mergeCell ref="AA6:AA7"/>
    <mergeCell ref="AC5:AE5"/>
    <mergeCell ref="AD6:AD7"/>
    <mergeCell ref="E2:G4"/>
    <mergeCell ref="A46:Z46"/>
    <mergeCell ref="A2:D4"/>
    <mergeCell ref="B5:D5"/>
    <mergeCell ref="E5:G5"/>
    <mergeCell ref="H5:J5"/>
    <mergeCell ref="K5:M5"/>
    <mergeCell ref="N5:P5"/>
    <mergeCell ref="Q5:S5"/>
    <mergeCell ref="J6:J7"/>
    <mergeCell ref="K6:K7"/>
    <mergeCell ref="L6:L7"/>
    <mergeCell ref="M6:M7"/>
    <mergeCell ref="N6:N7"/>
    <mergeCell ref="O6:O7"/>
    <mergeCell ref="F6:F7"/>
  </mergeCells>
  <phoneticPr fontId="15" type="noConversion"/>
  <pageMargins left="0.70866141732283472" right="0.70866141732283472" top="0.74803149606299213" bottom="0.74803149606299213" header="0.31496062992125984" footer="0.31496062992125984"/>
  <pageSetup paperSize="8" scale="52" fitToWidth="0" orientation="landscape" r:id="rId1"/>
  <colBreaks count="1" manualBreakCount="1">
    <brk id="25" max="1048575" man="1"/>
  </colBreaks>
  <ignoredErrors>
    <ignoredError sqref="K19 F3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121"/>
  <sheetViews>
    <sheetView zoomScale="80" zoomScaleNormal="80" workbookViewId="0">
      <pane xSplit="1" ySplit="19" topLeftCell="B37" activePane="bottomRight" state="frozen"/>
      <selection pane="topRight" activeCell="B1" sqref="B1"/>
      <selection pane="bottomLeft" activeCell="A20" sqref="A20"/>
      <selection pane="bottomRight" activeCell="A2" sqref="A2:D4"/>
    </sheetView>
  </sheetViews>
  <sheetFormatPr defaultColWidth="12.1796875" defaultRowHeight="14.5" x14ac:dyDescent="0.35"/>
  <cols>
    <col min="1" max="1" width="17.54296875" customWidth="1"/>
    <col min="2" max="2" width="15.453125" customWidth="1"/>
    <col min="3" max="4" width="11.1796875" customWidth="1"/>
    <col min="5" max="5" width="19.81640625" customWidth="1"/>
    <col min="6" max="6" width="18" customWidth="1"/>
    <col min="7" max="7" width="11.1796875" customWidth="1"/>
    <col min="8" max="9" width="13.54296875" customWidth="1"/>
    <col min="10" max="10" width="14.453125" customWidth="1"/>
    <col min="11" max="12" width="11.1796875" customWidth="1"/>
    <col min="13" max="13" width="15.81640625" customWidth="1"/>
    <col min="14" max="14" width="13.1796875" customWidth="1"/>
    <col min="15" max="15" width="10.81640625" bestFit="1" customWidth="1"/>
    <col min="16" max="16" width="13.453125" customWidth="1"/>
    <col min="17" max="17" width="11.1796875" customWidth="1"/>
    <col min="18" max="18" width="19" customWidth="1"/>
    <col min="19" max="20" width="11.1796875" customWidth="1"/>
    <col min="21" max="21" width="16.1796875" customWidth="1"/>
    <col min="22" max="23" width="11.1796875" customWidth="1"/>
    <col min="24" max="24" width="14" customWidth="1"/>
    <col min="25" max="25" width="15.54296875" customWidth="1"/>
    <col min="26" max="26" width="11.1796875" customWidth="1"/>
    <col min="27" max="27" width="20.453125" customWidth="1"/>
    <col min="28" max="29" width="11.1796875" customWidth="1"/>
    <col min="30" max="30" width="16.54296875" customWidth="1"/>
    <col min="31" max="31" width="21.1796875" customWidth="1"/>
    <col min="32" max="32" width="11.1796875" customWidth="1"/>
    <col min="33" max="33" width="18.453125" customWidth="1"/>
    <col min="34" max="35" width="11.1796875" customWidth="1"/>
    <col min="36" max="36" width="21.54296875" customWidth="1"/>
    <col min="37" max="37" width="16.81640625" customWidth="1"/>
    <col min="38" max="38" width="11.1796875" customWidth="1"/>
    <col min="39" max="39" width="13.54296875" customWidth="1"/>
    <col min="40" max="41" width="11.1796875" customWidth="1"/>
    <col min="42" max="60" width="12.1796875" style="3"/>
  </cols>
  <sheetData>
    <row r="1" spans="1:60" s="3" customFormat="1" x14ac:dyDescent="0.35"/>
    <row r="2" spans="1:60" s="3" customFormat="1" ht="18.75" customHeight="1" x14ac:dyDescent="0.35">
      <c r="A2" s="70" t="s">
        <v>68</v>
      </c>
      <c r="B2" s="70"/>
      <c r="C2" s="70"/>
      <c r="D2" s="70"/>
      <c r="E2" s="66" t="s">
        <v>65</v>
      </c>
      <c r="F2" s="66"/>
      <c r="G2" s="66"/>
    </row>
    <row r="3" spans="1:60" s="3" customFormat="1" ht="23.25" customHeight="1" x14ac:dyDescent="0.35">
      <c r="A3" s="70"/>
      <c r="B3" s="70"/>
      <c r="C3" s="70"/>
      <c r="D3" s="70"/>
      <c r="E3" s="66"/>
      <c r="F3" s="66"/>
      <c r="G3" s="66"/>
      <c r="H3" s="22"/>
      <c r="I3" s="21"/>
      <c r="J3" s="21"/>
      <c r="K3" s="21"/>
      <c r="L3" s="21"/>
      <c r="M3" s="21"/>
      <c r="N3" s="21"/>
      <c r="O3" s="21"/>
      <c r="P3" s="21"/>
    </row>
    <row r="4" spans="1:60" s="3" customFormat="1" ht="19.5" customHeight="1" thickBot="1" x14ac:dyDescent="0.4">
      <c r="A4" s="70"/>
      <c r="B4" s="70"/>
      <c r="C4" s="70"/>
      <c r="D4" s="70"/>
      <c r="E4" s="67"/>
      <c r="F4" s="67"/>
      <c r="G4" s="67"/>
      <c r="AG4" s="5"/>
      <c r="AH4" s="4"/>
      <c r="AI4" s="4"/>
      <c r="AJ4" s="4"/>
      <c r="AK4" s="4"/>
      <c r="AL4" s="4"/>
      <c r="AM4" s="4"/>
      <c r="AN4" s="4"/>
      <c r="AO4" s="6" t="s">
        <v>2</v>
      </c>
    </row>
    <row r="5" spans="1:60" ht="69.75" customHeight="1" thickBot="1" x14ac:dyDescent="0.4">
      <c r="A5" s="1"/>
      <c r="B5" s="71" t="s">
        <v>25</v>
      </c>
      <c r="C5" s="72"/>
      <c r="D5" s="73"/>
      <c r="E5" s="74" t="s">
        <v>26</v>
      </c>
      <c r="F5" s="75"/>
      <c r="G5" s="76"/>
      <c r="H5" s="104" t="s">
        <v>27</v>
      </c>
      <c r="I5" s="105"/>
      <c r="J5" s="74" t="s">
        <v>28</v>
      </c>
      <c r="K5" s="75"/>
      <c r="L5" s="76"/>
      <c r="M5" s="71" t="s">
        <v>29</v>
      </c>
      <c r="N5" s="72"/>
      <c r="O5" s="73"/>
      <c r="P5" s="104" t="s">
        <v>33</v>
      </c>
      <c r="Q5" s="105"/>
      <c r="R5" s="71" t="s">
        <v>32</v>
      </c>
      <c r="S5" s="72"/>
      <c r="T5" s="73"/>
      <c r="U5" s="74" t="s">
        <v>30</v>
      </c>
      <c r="V5" s="75"/>
      <c r="W5" s="76"/>
      <c r="X5" s="71" t="s">
        <v>31</v>
      </c>
      <c r="Y5" s="72"/>
      <c r="Z5" s="73"/>
      <c r="AA5" s="7"/>
      <c r="AB5" s="3"/>
      <c r="AC5" s="3"/>
      <c r="AD5" s="3"/>
      <c r="AE5" s="3"/>
      <c r="AF5" s="3"/>
      <c r="AG5" s="3"/>
      <c r="AH5" s="3"/>
      <c r="AI5" s="3"/>
      <c r="AJ5" s="3"/>
      <c r="AK5" s="3"/>
      <c r="AL5" s="3"/>
      <c r="AM5" s="3"/>
      <c r="AN5" s="3"/>
      <c r="AO5" s="3"/>
      <c r="AT5"/>
      <c r="AU5"/>
      <c r="AV5"/>
      <c r="AW5"/>
      <c r="AX5"/>
      <c r="AY5"/>
      <c r="AZ5"/>
      <c r="BA5"/>
      <c r="BB5"/>
      <c r="BC5"/>
      <c r="BD5"/>
      <c r="BE5"/>
      <c r="BF5"/>
      <c r="BG5"/>
      <c r="BH5"/>
    </row>
    <row r="6" spans="1:60" ht="14.5" customHeight="1" x14ac:dyDescent="0.35">
      <c r="A6" s="98" t="s">
        <v>16</v>
      </c>
      <c r="B6" s="85" t="s">
        <v>20</v>
      </c>
      <c r="C6" s="87" t="s">
        <v>17</v>
      </c>
      <c r="D6" s="77" t="s">
        <v>18</v>
      </c>
      <c r="E6" s="79" t="s">
        <v>20</v>
      </c>
      <c r="F6" s="102" t="s">
        <v>17</v>
      </c>
      <c r="G6" s="83" t="s">
        <v>18</v>
      </c>
      <c r="H6" s="85" t="s">
        <v>17</v>
      </c>
      <c r="I6" s="77" t="s">
        <v>18</v>
      </c>
      <c r="J6" s="79" t="s">
        <v>20</v>
      </c>
      <c r="K6" s="81" t="s">
        <v>17</v>
      </c>
      <c r="L6" s="83" t="s">
        <v>18</v>
      </c>
      <c r="M6" s="85" t="s">
        <v>20</v>
      </c>
      <c r="N6" s="87" t="s">
        <v>17</v>
      </c>
      <c r="O6" s="77" t="s">
        <v>18</v>
      </c>
      <c r="P6" s="85" t="s">
        <v>17</v>
      </c>
      <c r="Q6" s="77" t="s">
        <v>18</v>
      </c>
      <c r="R6" s="85" t="s">
        <v>20</v>
      </c>
      <c r="S6" s="87" t="s">
        <v>17</v>
      </c>
      <c r="T6" s="77" t="s">
        <v>18</v>
      </c>
      <c r="U6" s="79" t="s">
        <v>20</v>
      </c>
      <c r="V6" s="81" t="s">
        <v>17</v>
      </c>
      <c r="W6" s="83" t="s">
        <v>18</v>
      </c>
      <c r="X6" s="85" t="s">
        <v>20</v>
      </c>
      <c r="Y6" s="87" t="s">
        <v>17</v>
      </c>
      <c r="Z6" s="106" t="s">
        <v>18</v>
      </c>
      <c r="AA6" s="8"/>
      <c r="AB6" s="3"/>
      <c r="AC6" s="3"/>
      <c r="AD6" s="3"/>
      <c r="AE6" s="3"/>
      <c r="AF6" s="3"/>
      <c r="AG6" s="3"/>
      <c r="AH6" s="3"/>
      <c r="AI6" s="3"/>
      <c r="AJ6" s="3"/>
      <c r="AK6" s="3"/>
      <c r="AL6" s="3"/>
      <c r="AM6" s="3"/>
      <c r="AN6" s="3"/>
      <c r="AO6" s="3"/>
      <c r="AT6"/>
      <c r="AU6"/>
      <c r="AV6"/>
      <c r="AW6"/>
      <c r="AX6"/>
      <c r="AY6"/>
      <c r="AZ6"/>
      <c r="BA6"/>
      <c r="BB6"/>
      <c r="BC6"/>
      <c r="BD6"/>
      <c r="BE6"/>
      <c r="BF6"/>
      <c r="BG6"/>
      <c r="BH6"/>
    </row>
    <row r="7" spans="1:60" s="10" customFormat="1" ht="69" customHeight="1" thickBot="1" x14ac:dyDescent="0.4">
      <c r="A7" s="99"/>
      <c r="B7" s="86"/>
      <c r="C7" s="88"/>
      <c r="D7" s="78"/>
      <c r="E7" s="80"/>
      <c r="F7" s="103"/>
      <c r="G7" s="84"/>
      <c r="H7" s="86"/>
      <c r="I7" s="78"/>
      <c r="J7" s="80"/>
      <c r="K7" s="82"/>
      <c r="L7" s="84"/>
      <c r="M7" s="86"/>
      <c r="N7" s="88"/>
      <c r="O7" s="78"/>
      <c r="P7" s="86"/>
      <c r="Q7" s="78"/>
      <c r="R7" s="86"/>
      <c r="S7" s="88"/>
      <c r="T7" s="78"/>
      <c r="U7" s="80"/>
      <c r="V7" s="82"/>
      <c r="W7" s="84"/>
      <c r="X7" s="86"/>
      <c r="Y7" s="88"/>
      <c r="Z7" s="107"/>
      <c r="AA7" s="8"/>
      <c r="AB7" s="7"/>
      <c r="AC7" s="7"/>
      <c r="AD7" s="7"/>
      <c r="AE7" s="7"/>
      <c r="AF7" s="7"/>
      <c r="AG7" s="7"/>
      <c r="AH7" s="7"/>
      <c r="AI7" s="7"/>
      <c r="AJ7" s="7"/>
      <c r="AK7" s="7"/>
      <c r="AL7" s="7"/>
      <c r="AM7" s="7"/>
      <c r="AN7" s="7"/>
      <c r="AO7" s="7"/>
      <c r="AP7" s="7"/>
      <c r="AQ7" s="7"/>
      <c r="AR7" s="7"/>
      <c r="AS7" s="7"/>
    </row>
    <row r="8" spans="1:60" s="10" customFormat="1" hidden="1" x14ac:dyDescent="0.35">
      <c r="A8" s="13">
        <v>43555</v>
      </c>
      <c r="B8" s="14"/>
      <c r="C8" s="9"/>
      <c r="D8" s="27"/>
      <c r="E8" s="32"/>
      <c r="F8" s="15"/>
      <c r="G8" s="33"/>
      <c r="H8" s="14"/>
      <c r="I8" s="50"/>
      <c r="J8" s="32"/>
      <c r="K8" s="15"/>
      <c r="L8" s="33"/>
      <c r="M8" s="14"/>
      <c r="N8" s="9"/>
      <c r="O8" s="27"/>
      <c r="P8" s="14"/>
      <c r="Q8" s="27"/>
      <c r="R8" s="14"/>
      <c r="S8" s="9"/>
      <c r="T8" s="27"/>
      <c r="U8" s="32"/>
      <c r="V8" s="15"/>
      <c r="W8" s="33"/>
      <c r="X8" s="14"/>
      <c r="Y8" s="9"/>
      <c r="Z8" s="27"/>
      <c r="AA8" s="7"/>
      <c r="AB8" s="7"/>
      <c r="AC8" s="7"/>
      <c r="AD8" s="7"/>
      <c r="AE8" s="7"/>
      <c r="AF8" s="7"/>
      <c r="AG8" s="7"/>
      <c r="AH8" s="7"/>
      <c r="AI8" s="7"/>
      <c r="AJ8" s="7"/>
      <c r="AK8" s="7"/>
      <c r="AL8" s="7"/>
      <c r="AM8" s="7"/>
      <c r="AN8" s="7"/>
      <c r="AO8" s="7"/>
      <c r="AP8" s="7"/>
      <c r="AQ8" s="7"/>
      <c r="AR8" s="7"/>
      <c r="AS8" s="7"/>
    </row>
    <row r="9" spans="1:60" s="10" customFormat="1" hidden="1" x14ac:dyDescent="0.35">
      <c r="A9" s="13">
        <v>43646</v>
      </c>
      <c r="B9" s="14"/>
      <c r="C9" s="9"/>
      <c r="D9" s="27"/>
      <c r="E9" s="32"/>
      <c r="F9" s="15"/>
      <c r="G9" s="33"/>
      <c r="H9" s="14"/>
      <c r="I9" s="50"/>
      <c r="J9" s="32"/>
      <c r="K9" s="15"/>
      <c r="L9" s="33"/>
      <c r="M9" s="14"/>
      <c r="N9" s="9"/>
      <c r="O9" s="27"/>
      <c r="P9" s="14"/>
      <c r="Q9" s="27"/>
      <c r="R9" s="14"/>
      <c r="S9" s="9"/>
      <c r="T9" s="27"/>
      <c r="U9" s="32"/>
      <c r="V9" s="15"/>
      <c r="W9" s="33"/>
      <c r="X9" s="14"/>
      <c r="Y9" s="9"/>
      <c r="Z9" s="27"/>
      <c r="AA9" s="7"/>
      <c r="AB9" s="7"/>
      <c r="AC9" s="7"/>
      <c r="AD9" s="7"/>
      <c r="AE9" s="7"/>
      <c r="AF9" s="7"/>
      <c r="AG9" s="7"/>
      <c r="AH9" s="7"/>
      <c r="AI9" s="7"/>
      <c r="AJ9" s="7"/>
      <c r="AK9" s="7"/>
      <c r="AL9" s="7"/>
      <c r="AM9" s="7"/>
      <c r="AN9" s="7"/>
      <c r="AO9" s="7"/>
      <c r="AP9" s="7"/>
      <c r="AQ9" s="7"/>
      <c r="AR9" s="7"/>
      <c r="AS9" s="7"/>
    </row>
    <row r="10" spans="1:60" s="10" customFormat="1" hidden="1" x14ac:dyDescent="0.35">
      <c r="A10" s="13">
        <v>43738</v>
      </c>
      <c r="B10" s="14"/>
      <c r="C10" s="9"/>
      <c r="D10" s="27"/>
      <c r="E10" s="32">
        <f>A10+10*7</f>
        <v>43808</v>
      </c>
      <c r="F10" s="15">
        <f>E10+14</f>
        <v>43822</v>
      </c>
      <c r="G10" s="33"/>
      <c r="H10" s="14"/>
      <c r="I10" s="50"/>
      <c r="J10" s="32">
        <v>43808</v>
      </c>
      <c r="K10" s="15">
        <v>43822</v>
      </c>
      <c r="L10" s="33" t="s">
        <v>0</v>
      </c>
      <c r="M10" s="14"/>
      <c r="N10" s="9"/>
      <c r="O10" s="27"/>
      <c r="P10" s="14"/>
      <c r="Q10" s="27"/>
      <c r="R10" s="14"/>
      <c r="S10" s="9"/>
      <c r="T10" s="27"/>
      <c r="U10" s="32">
        <v>43808</v>
      </c>
      <c r="V10" s="15">
        <v>43822</v>
      </c>
      <c r="W10" s="33" t="s">
        <v>0</v>
      </c>
      <c r="X10" s="14"/>
      <c r="Y10" s="9"/>
      <c r="Z10" s="27"/>
      <c r="AA10" s="7"/>
      <c r="AB10" s="7"/>
      <c r="AC10" s="7"/>
      <c r="AD10" s="7"/>
      <c r="AE10" s="7"/>
      <c r="AF10" s="7"/>
      <c r="AG10" s="7"/>
      <c r="AH10" s="7"/>
      <c r="AI10" s="7"/>
      <c r="AJ10" s="7"/>
      <c r="AK10" s="7"/>
      <c r="AL10" s="7"/>
      <c r="AM10" s="7"/>
      <c r="AN10" s="7"/>
      <c r="AO10" s="7"/>
      <c r="AP10" s="7"/>
      <c r="AQ10" s="7"/>
      <c r="AR10" s="7"/>
      <c r="AS10" s="7"/>
    </row>
    <row r="11" spans="1:60" s="10" customFormat="1" hidden="1" x14ac:dyDescent="0.35">
      <c r="A11" s="11">
        <v>43830</v>
      </c>
      <c r="B11" s="16">
        <f>A11+24*7</f>
        <v>43998</v>
      </c>
      <c r="C11" s="12">
        <f>B11+28</f>
        <v>44026</v>
      </c>
      <c r="D11" s="28" t="s">
        <v>0</v>
      </c>
      <c r="E11" s="34">
        <f>A11+10*7</f>
        <v>43900</v>
      </c>
      <c r="F11" s="18">
        <f>E11+14</f>
        <v>43914</v>
      </c>
      <c r="G11" s="35" t="s">
        <v>0</v>
      </c>
      <c r="H11" s="16">
        <v>44026</v>
      </c>
      <c r="I11" s="51" t="s">
        <v>0</v>
      </c>
      <c r="J11" s="34">
        <v>43900</v>
      </c>
      <c r="K11" s="18">
        <v>43914</v>
      </c>
      <c r="L11" s="35" t="s">
        <v>0</v>
      </c>
      <c r="M11" s="16">
        <v>43998</v>
      </c>
      <c r="N11" s="12">
        <v>44026</v>
      </c>
      <c r="O11" s="28" t="s">
        <v>0</v>
      </c>
      <c r="P11" s="16">
        <v>44026</v>
      </c>
      <c r="Q11" s="28" t="s">
        <v>0</v>
      </c>
      <c r="R11" s="16">
        <v>43998</v>
      </c>
      <c r="S11" s="12">
        <v>44026</v>
      </c>
      <c r="T11" s="28" t="s">
        <v>0</v>
      </c>
      <c r="U11" s="34">
        <v>43900</v>
      </c>
      <c r="V11" s="18">
        <v>43914</v>
      </c>
      <c r="W11" s="35" t="s">
        <v>0</v>
      </c>
      <c r="X11" s="16">
        <v>43998</v>
      </c>
      <c r="Y11" s="12">
        <v>44026</v>
      </c>
      <c r="Z11" s="28" t="s">
        <v>0</v>
      </c>
      <c r="AA11" s="7"/>
      <c r="AB11" s="7"/>
      <c r="AC11" s="7"/>
      <c r="AD11" s="7"/>
      <c r="AE11" s="7"/>
      <c r="AF11" s="7"/>
      <c r="AG11" s="7"/>
      <c r="AH11" s="7"/>
      <c r="AI11" s="7"/>
      <c r="AJ11" s="7"/>
      <c r="AK11" s="7"/>
      <c r="AL11" s="7"/>
      <c r="AM11" s="7"/>
      <c r="AN11" s="7"/>
      <c r="AO11" s="7"/>
      <c r="AP11" s="7"/>
      <c r="AQ11" s="7"/>
      <c r="AR11" s="7"/>
      <c r="AS11" s="7"/>
    </row>
    <row r="12" spans="1:60" s="10" customFormat="1" hidden="1" x14ac:dyDescent="0.35">
      <c r="A12" s="13">
        <v>43921</v>
      </c>
      <c r="B12" s="14"/>
      <c r="C12" s="9"/>
      <c r="D12" s="27"/>
      <c r="E12" s="32">
        <f t="shared" ref="E12:E14" si="0">A12+9*7</f>
        <v>43984</v>
      </c>
      <c r="F12" s="15">
        <f t="shared" ref="F12:F23" si="1">E12+14</f>
        <v>43998</v>
      </c>
      <c r="G12" s="33" t="s">
        <v>0</v>
      </c>
      <c r="H12" s="14"/>
      <c r="I12" s="50"/>
      <c r="J12" s="32">
        <v>43984</v>
      </c>
      <c r="K12" s="15">
        <v>43998</v>
      </c>
      <c r="L12" s="33" t="s">
        <v>0</v>
      </c>
      <c r="M12" s="14"/>
      <c r="N12" s="9"/>
      <c r="O12" s="27"/>
      <c r="P12" s="14"/>
      <c r="Q12" s="27"/>
      <c r="R12" s="14"/>
      <c r="S12" s="9"/>
      <c r="T12" s="27"/>
      <c r="U12" s="32">
        <v>43984</v>
      </c>
      <c r="V12" s="15">
        <v>43998</v>
      </c>
      <c r="W12" s="33" t="s">
        <v>0</v>
      </c>
      <c r="X12" s="14"/>
      <c r="Y12" s="9"/>
      <c r="Z12" s="27"/>
      <c r="AA12" s="7"/>
      <c r="AB12" s="7"/>
      <c r="AC12" s="7"/>
      <c r="AD12" s="7"/>
      <c r="AE12" s="7"/>
      <c r="AF12" s="7"/>
      <c r="AG12" s="7"/>
      <c r="AH12" s="7"/>
      <c r="AI12" s="7"/>
      <c r="AJ12" s="7"/>
      <c r="AK12" s="7"/>
      <c r="AL12" s="7"/>
      <c r="AM12" s="7"/>
      <c r="AN12" s="7"/>
      <c r="AO12" s="7"/>
      <c r="AP12" s="7"/>
      <c r="AQ12" s="7"/>
      <c r="AR12" s="7"/>
      <c r="AS12" s="7"/>
    </row>
    <row r="13" spans="1:60" s="10" customFormat="1" hidden="1" x14ac:dyDescent="0.35">
      <c r="A13" s="13">
        <v>44012</v>
      </c>
      <c r="B13" s="14"/>
      <c r="C13" s="9"/>
      <c r="D13" s="27"/>
      <c r="E13" s="32">
        <f t="shared" si="0"/>
        <v>44075</v>
      </c>
      <c r="F13" s="15">
        <f t="shared" si="1"/>
        <v>44089</v>
      </c>
      <c r="G13" s="33" t="s">
        <v>0</v>
      </c>
      <c r="H13" s="14"/>
      <c r="I13" s="50"/>
      <c r="J13" s="32">
        <v>44075</v>
      </c>
      <c r="K13" s="15">
        <v>44089</v>
      </c>
      <c r="L13" s="33" t="s">
        <v>0</v>
      </c>
      <c r="M13" s="14"/>
      <c r="N13" s="9"/>
      <c r="O13" s="27"/>
      <c r="P13" s="14"/>
      <c r="Q13" s="27"/>
      <c r="R13" s="14"/>
      <c r="S13" s="9"/>
      <c r="T13" s="27"/>
      <c r="U13" s="32">
        <v>44075</v>
      </c>
      <c r="V13" s="15">
        <v>44089</v>
      </c>
      <c r="W13" s="33" t="s">
        <v>0</v>
      </c>
      <c r="X13" s="14"/>
      <c r="Y13" s="9"/>
      <c r="Z13" s="27"/>
      <c r="AA13" s="7"/>
      <c r="AB13" s="7"/>
      <c r="AC13" s="7"/>
      <c r="AD13" s="7"/>
      <c r="AE13" s="7"/>
      <c r="AF13" s="7"/>
      <c r="AG13" s="7"/>
      <c r="AH13" s="7"/>
      <c r="AI13" s="7"/>
      <c r="AJ13" s="7"/>
      <c r="AK13" s="7"/>
      <c r="AL13" s="7"/>
      <c r="AM13" s="7"/>
      <c r="AN13" s="7"/>
      <c r="AO13" s="7"/>
      <c r="AP13" s="7"/>
      <c r="AQ13" s="7"/>
      <c r="AR13" s="7"/>
      <c r="AS13" s="7"/>
    </row>
    <row r="14" spans="1:60" s="10" customFormat="1" hidden="1" x14ac:dyDescent="0.35">
      <c r="A14" s="13">
        <v>44104</v>
      </c>
      <c r="B14" s="14"/>
      <c r="C14" s="9"/>
      <c r="D14" s="27"/>
      <c r="E14" s="32">
        <f t="shared" si="0"/>
        <v>44167</v>
      </c>
      <c r="F14" s="15">
        <f t="shared" si="1"/>
        <v>44181</v>
      </c>
      <c r="G14" s="33" t="s">
        <v>0</v>
      </c>
      <c r="H14" s="14"/>
      <c r="I14" s="50"/>
      <c r="J14" s="32">
        <v>44167</v>
      </c>
      <c r="K14" s="15">
        <v>44181</v>
      </c>
      <c r="L14" s="33" t="s">
        <v>0</v>
      </c>
      <c r="M14" s="14"/>
      <c r="N14" s="9"/>
      <c r="O14" s="27"/>
      <c r="P14" s="14"/>
      <c r="Q14" s="27"/>
      <c r="R14" s="14"/>
      <c r="S14" s="9"/>
      <c r="T14" s="27"/>
      <c r="U14" s="32">
        <v>44167</v>
      </c>
      <c r="V14" s="15">
        <v>44181</v>
      </c>
      <c r="W14" s="33" t="s">
        <v>0</v>
      </c>
      <c r="X14" s="14"/>
      <c r="Y14" s="9"/>
      <c r="Z14" s="27"/>
      <c r="AA14" s="7"/>
      <c r="AB14" s="7"/>
      <c r="AC14" s="7"/>
      <c r="AD14" s="7"/>
      <c r="AE14" s="7"/>
      <c r="AF14" s="7"/>
      <c r="AG14" s="7"/>
      <c r="AH14" s="7"/>
      <c r="AI14" s="7"/>
      <c r="AJ14" s="7"/>
      <c r="AK14" s="7"/>
      <c r="AL14" s="7"/>
      <c r="AM14" s="7"/>
      <c r="AN14" s="7"/>
      <c r="AO14" s="7"/>
      <c r="AP14" s="7"/>
      <c r="AQ14" s="7"/>
      <c r="AR14" s="7"/>
      <c r="AS14" s="7"/>
    </row>
    <row r="15" spans="1:60" s="10" customFormat="1" ht="15" hidden="1" thickBot="1" x14ac:dyDescent="0.4">
      <c r="A15" s="19">
        <v>44196</v>
      </c>
      <c r="B15" s="16">
        <f>A15+22*7</f>
        <v>44350</v>
      </c>
      <c r="C15" s="12">
        <f>B15+28</f>
        <v>44378</v>
      </c>
      <c r="D15" s="28" t="s">
        <v>22</v>
      </c>
      <c r="E15" s="34">
        <f>A15+9*7</f>
        <v>44259</v>
      </c>
      <c r="F15" s="18">
        <f t="shared" si="1"/>
        <v>44273</v>
      </c>
      <c r="G15" s="35" t="s">
        <v>22</v>
      </c>
      <c r="H15" s="16">
        <v>44378</v>
      </c>
      <c r="I15" s="51" t="s">
        <v>22</v>
      </c>
      <c r="J15" s="34">
        <v>44259</v>
      </c>
      <c r="K15" s="18">
        <v>44273</v>
      </c>
      <c r="L15" s="35" t="s">
        <v>22</v>
      </c>
      <c r="M15" s="16">
        <v>44350</v>
      </c>
      <c r="N15" s="12">
        <v>44378</v>
      </c>
      <c r="O15" s="28" t="s">
        <v>22</v>
      </c>
      <c r="P15" s="16">
        <v>44378</v>
      </c>
      <c r="Q15" s="28" t="s">
        <v>22</v>
      </c>
      <c r="R15" s="16">
        <v>44350</v>
      </c>
      <c r="S15" s="12">
        <v>44378</v>
      </c>
      <c r="T15" s="28" t="s">
        <v>22</v>
      </c>
      <c r="U15" s="34">
        <v>44259</v>
      </c>
      <c r="V15" s="18">
        <v>44273</v>
      </c>
      <c r="W15" s="35" t="s">
        <v>22</v>
      </c>
      <c r="X15" s="16">
        <v>44350</v>
      </c>
      <c r="Y15" s="12">
        <v>44378</v>
      </c>
      <c r="Z15" s="28" t="s">
        <v>22</v>
      </c>
      <c r="AA15" s="7"/>
      <c r="AB15" s="7"/>
      <c r="AC15" s="7"/>
      <c r="AD15" s="7"/>
      <c r="AE15" s="7"/>
      <c r="AF15" s="7"/>
      <c r="AG15" s="7"/>
      <c r="AH15" s="7"/>
      <c r="AI15" s="7"/>
      <c r="AJ15" s="7"/>
      <c r="AK15" s="7"/>
      <c r="AL15" s="7"/>
      <c r="AM15" s="7"/>
      <c r="AN15" s="7"/>
      <c r="AO15" s="7"/>
      <c r="AP15" s="7"/>
      <c r="AQ15" s="7"/>
      <c r="AR15" s="7"/>
      <c r="AS15" s="7"/>
    </row>
    <row r="16" spans="1:60" s="10" customFormat="1" hidden="1" x14ac:dyDescent="0.35">
      <c r="A16" s="13">
        <v>44286</v>
      </c>
      <c r="B16" s="14"/>
      <c r="C16" s="9"/>
      <c r="D16" s="27"/>
      <c r="E16" s="32">
        <f t="shared" ref="E16:E18" si="2">A16+8*7</f>
        <v>44342</v>
      </c>
      <c r="F16" s="15">
        <f t="shared" si="1"/>
        <v>44356</v>
      </c>
      <c r="G16" s="33" t="s">
        <v>22</v>
      </c>
      <c r="H16" s="14"/>
      <c r="I16" s="50"/>
      <c r="J16" s="32">
        <v>44342</v>
      </c>
      <c r="K16" s="15">
        <v>44356</v>
      </c>
      <c r="L16" s="33" t="s">
        <v>22</v>
      </c>
      <c r="M16" s="14"/>
      <c r="N16" s="9"/>
      <c r="O16" s="27"/>
      <c r="P16" s="14"/>
      <c r="Q16" s="27"/>
      <c r="R16" s="14"/>
      <c r="S16" s="9"/>
      <c r="T16" s="27"/>
      <c r="U16" s="32">
        <v>44342</v>
      </c>
      <c r="V16" s="15">
        <v>44356</v>
      </c>
      <c r="W16" s="33" t="s">
        <v>22</v>
      </c>
      <c r="X16" s="14"/>
      <c r="Y16" s="9"/>
      <c r="Z16" s="27"/>
      <c r="AA16" s="7"/>
      <c r="AB16" s="7"/>
      <c r="AC16" s="7"/>
      <c r="AD16" s="7"/>
      <c r="AE16" s="7"/>
      <c r="AF16" s="7"/>
      <c r="AG16" s="7"/>
      <c r="AH16" s="7"/>
      <c r="AI16" s="7"/>
      <c r="AJ16" s="7"/>
      <c r="AK16" s="7"/>
      <c r="AL16" s="7"/>
      <c r="AM16" s="7"/>
      <c r="AN16" s="7"/>
      <c r="AO16" s="7"/>
      <c r="AP16" s="7"/>
      <c r="AQ16" s="7"/>
      <c r="AR16" s="7"/>
      <c r="AS16" s="7"/>
    </row>
    <row r="17" spans="1:45" s="10" customFormat="1" hidden="1" x14ac:dyDescent="0.35">
      <c r="A17" s="13">
        <v>44377</v>
      </c>
      <c r="B17" s="14"/>
      <c r="C17" s="9"/>
      <c r="D17" s="27"/>
      <c r="E17" s="32">
        <f t="shared" si="2"/>
        <v>44433</v>
      </c>
      <c r="F17" s="15">
        <f t="shared" si="1"/>
        <v>44447</v>
      </c>
      <c r="G17" s="33" t="s">
        <v>22</v>
      </c>
      <c r="H17" s="14"/>
      <c r="I17" s="50"/>
      <c r="J17" s="32">
        <v>44433</v>
      </c>
      <c r="K17" s="15">
        <v>44447</v>
      </c>
      <c r="L17" s="33" t="s">
        <v>22</v>
      </c>
      <c r="M17" s="14"/>
      <c r="N17" s="9"/>
      <c r="O17" s="27"/>
      <c r="P17" s="14"/>
      <c r="Q17" s="27"/>
      <c r="R17" s="14"/>
      <c r="S17" s="9"/>
      <c r="T17" s="27"/>
      <c r="U17" s="32">
        <v>44433</v>
      </c>
      <c r="V17" s="15">
        <v>44447</v>
      </c>
      <c r="W17" s="33" t="s">
        <v>22</v>
      </c>
      <c r="X17" s="14"/>
      <c r="Y17" s="9"/>
      <c r="Z17" s="27"/>
      <c r="AA17" s="7"/>
      <c r="AB17" s="7"/>
      <c r="AC17" s="7"/>
      <c r="AD17" s="7"/>
      <c r="AE17" s="7"/>
      <c r="AF17" s="7"/>
      <c r="AG17" s="7"/>
      <c r="AH17" s="7"/>
      <c r="AI17" s="7"/>
      <c r="AJ17" s="7"/>
      <c r="AK17" s="7"/>
      <c r="AL17" s="7"/>
      <c r="AM17" s="7"/>
      <c r="AN17" s="7"/>
      <c r="AO17" s="7"/>
      <c r="AP17" s="7"/>
      <c r="AQ17" s="7"/>
      <c r="AR17" s="7"/>
      <c r="AS17" s="7"/>
    </row>
    <row r="18" spans="1:45" s="10" customFormat="1" hidden="1" x14ac:dyDescent="0.35">
      <c r="A18" s="13">
        <v>44469</v>
      </c>
      <c r="B18" s="14"/>
      <c r="C18" s="9"/>
      <c r="D18" s="27"/>
      <c r="E18" s="32">
        <f t="shared" si="2"/>
        <v>44525</v>
      </c>
      <c r="F18" s="15">
        <f t="shared" si="1"/>
        <v>44539</v>
      </c>
      <c r="G18" s="33" t="s">
        <v>22</v>
      </c>
      <c r="H18" s="14"/>
      <c r="I18" s="50"/>
      <c r="J18" s="32">
        <v>44525</v>
      </c>
      <c r="K18" s="15">
        <v>44539</v>
      </c>
      <c r="L18" s="33" t="s">
        <v>22</v>
      </c>
      <c r="M18" s="14"/>
      <c r="N18" s="9"/>
      <c r="O18" s="27"/>
      <c r="P18" s="14"/>
      <c r="Q18" s="27"/>
      <c r="R18" s="14"/>
      <c r="S18" s="9"/>
      <c r="T18" s="27"/>
      <c r="U18" s="32">
        <v>44525</v>
      </c>
      <c r="V18" s="15">
        <v>44539</v>
      </c>
      <c r="W18" s="33" t="s">
        <v>22</v>
      </c>
      <c r="X18" s="14"/>
      <c r="Y18" s="9"/>
      <c r="Z18" s="27"/>
      <c r="AA18" s="7"/>
      <c r="AB18" s="7"/>
      <c r="AC18" s="7"/>
      <c r="AD18" s="7"/>
      <c r="AE18" s="7"/>
      <c r="AF18" s="7"/>
      <c r="AG18" s="7"/>
      <c r="AH18" s="7"/>
      <c r="AI18" s="7"/>
      <c r="AJ18" s="7"/>
      <c r="AK18" s="7"/>
      <c r="AL18" s="7"/>
      <c r="AM18" s="7"/>
      <c r="AN18" s="7"/>
      <c r="AO18" s="7"/>
      <c r="AP18" s="7"/>
      <c r="AQ18" s="7"/>
      <c r="AR18" s="7"/>
      <c r="AS18" s="7"/>
    </row>
    <row r="19" spans="1:45" s="10" customFormat="1" ht="15" hidden="1" thickBot="1" x14ac:dyDescent="0.4">
      <c r="A19" s="19">
        <v>44561</v>
      </c>
      <c r="B19" s="16">
        <f>A19+20*7</f>
        <v>44701</v>
      </c>
      <c r="C19" s="12">
        <f>B19+28</f>
        <v>44729</v>
      </c>
      <c r="D19" s="28" t="s">
        <v>23</v>
      </c>
      <c r="E19" s="34">
        <f>A19+8*7</f>
        <v>44617</v>
      </c>
      <c r="F19" s="18">
        <f t="shared" si="1"/>
        <v>44631</v>
      </c>
      <c r="G19" s="35" t="s">
        <v>23</v>
      </c>
      <c r="H19" s="16">
        <v>44729</v>
      </c>
      <c r="I19" s="51" t="s">
        <v>23</v>
      </c>
      <c r="J19" s="34">
        <v>44617</v>
      </c>
      <c r="K19" s="18">
        <v>44631</v>
      </c>
      <c r="L19" s="35" t="s">
        <v>23</v>
      </c>
      <c r="M19" s="16">
        <v>44701</v>
      </c>
      <c r="N19" s="12">
        <v>44729</v>
      </c>
      <c r="O19" s="28" t="s">
        <v>23</v>
      </c>
      <c r="P19" s="16">
        <v>44729</v>
      </c>
      <c r="Q19" s="28" t="s">
        <v>23</v>
      </c>
      <c r="R19" s="16">
        <v>44701</v>
      </c>
      <c r="S19" s="12">
        <v>44729</v>
      </c>
      <c r="T19" s="28" t="s">
        <v>23</v>
      </c>
      <c r="U19" s="34">
        <v>44617</v>
      </c>
      <c r="V19" s="18">
        <v>44631</v>
      </c>
      <c r="W19" s="35" t="s">
        <v>23</v>
      </c>
      <c r="X19" s="16">
        <v>44701</v>
      </c>
      <c r="Y19" s="12">
        <v>44729</v>
      </c>
      <c r="Z19" s="28" t="s">
        <v>23</v>
      </c>
      <c r="AA19" s="7"/>
      <c r="AB19" s="7"/>
      <c r="AC19" s="7"/>
      <c r="AD19" s="7"/>
      <c r="AE19" s="7"/>
      <c r="AF19" s="7"/>
      <c r="AG19" s="7"/>
      <c r="AH19" s="7"/>
      <c r="AI19" s="7"/>
      <c r="AJ19" s="7"/>
      <c r="AK19" s="7"/>
      <c r="AL19" s="7"/>
      <c r="AM19" s="7"/>
      <c r="AN19" s="7"/>
      <c r="AO19" s="7"/>
      <c r="AP19" s="7"/>
      <c r="AQ19" s="7"/>
      <c r="AR19" s="7"/>
      <c r="AS19" s="7"/>
    </row>
    <row r="20" spans="1:45" s="10" customFormat="1" hidden="1" x14ac:dyDescent="0.35">
      <c r="A20" s="13">
        <v>44651</v>
      </c>
      <c r="B20" s="14"/>
      <c r="C20" s="9"/>
      <c r="D20" s="27"/>
      <c r="E20" s="32">
        <f t="shared" ref="E20:E22" si="3">A20+7*7</f>
        <v>44700</v>
      </c>
      <c r="F20" s="15">
        <f t="shared" si="1"/>
        <v>44714</v>
      </c>
      <c r="G20" s="33" t="s">
        <v>23</v>
      </c>
      <c r="H20" s="14"/>
      <c r="I20" s="50"/>
      <c r="J20" s="32">
        <v>44700</v>
      </c>
      <c r="K20" s="15">
        <v>44714</v>
      </c>
      <c r="L20" s="33" t="s">
        <v>23</v>
      </c>
      <c r="M20" s="14"/>
      <c r="N20" s="9"/>
      <c r="O20" s="27"/>
      <c r="P20" s="14"/>
      <c r="Q20" s="27"/>
      <c r="R20" s="14"/>
      <c r="S20" s="9"/>
      <c r="T20" s="27"/>
      <c r="U20" s="32">
        <v>44700</v>
      </c>
      <c r="V20" s="15">
        <v>44714</v>
      </c>
      <c r="W20" s="33" t="s">
        <v>23</v>
      </c>
      <c r="X20" s="14"/>
      <c r="Y20" s="9"/>
      <c r="Z20" s="27"/>
      <c r="AA20" s="7"/>
      <c r="AB20" s="7"/>
      <c r="AC20" s="7"/>
      <c r="AD20" s="7"/>
      <c r="AE20" s="7"/>
      <c r="AF20" s="7"/>
      <c r="AG20" s="7"/>
      <c r="AH20" s="7"/>
      <c r="AI20" s="7"/>
      <c r="AJ20" s="7"/>
      <c r="AK20" s="7"/>
      <c r="AL20" s="7"/>
      <c r="AM20" s="7"/>
      <c r="AN20" s="7"/>
      <c r="AO20" s="7"/>
      <c r="AP20" s="7"/>
      <c r="AQ20" s="7"/>
      <c r="AR20" s="7"/>
      <c r="AS20" s="7"/>
    </row>
    <row r="21" spans="1:45" s="10" customFormat="1" hidden="1" x14ac:dyDescent="0.35">
      <c r="A21" s="13">
        <v>44742</v>
      </c>
      <c r="B21" s="14"/>
      <c r="C21" s="9"/>
      <c r="D21" s="27"/>
      <c r="E21" s="32">
        <f t="shared" si="3"/>
        <v>44791</v>
      </c>
      <c r="F21" s="15">
        <f t="shared" si="1"/>
        <v>44805</v>
      </c>
      <c r="G21" s="33" t="s">
        <v>23</v>
      </c>
      <c r="H21" s="14"/>
      <c r="I21" s="50"/>
      <c r="J21" s="32">
        <v>44791</v>
      </c>
      <c r="K21" s="15">
        <v>44805</v>
      </c>
      <c r="L21" s="33" t="s">
        <v>23</v>
      </c>
      <c r="M21" s="14"/>
      <c r="N21" s="9"/>
      <c r="O21" s="27"/>
      <c r="P21" s="14"/>
      <c r="Q21" s="27"/>
      <c r="R21" s="14"/>
      <c r="S21" s="9"/>
      <c r="T21" s="27"/>
      <c r="U21" s="32">
        <v>44791</v>
      </c>
      <c r="V21" s="15">
        <v>44805</v>
      </c>
      <c r="W21" s="33" t="s">
        <v>23</v>
      </c>
      <c r="X21" s="14"/>
      <c r="Y21" s="9"/>
      <c r="Z21" s="27"/>
      <c r="AA21" s="7"/>
      <c r="AB21" s="7"/>
      <c r="AC21" s="7"/>
      <c r="AD21" s="7"/>
      <c r="AE21" s="7"/>
      <c r="AF21" s="7"/>
      <c r="AG21" s="7"/>
      <c r="AH21" s="7"/>
      <c r="AI21" s="7"/>
      <c r="AJ21" s="7"/>
      <c r="AK21" s="7"/>
      <c r="AL21" s="7"/>
      <c r="AM21" s="7"/>
      <c r="AN21" s="7"/>
      <c r="AO21" s="7"/>
      <c r="AP21" s="7"/>
      <c r="AQ21" s="7"/>
      <c r="AR21" s="7"/>
      <c r="AS21" s="7"/>
    </row>
    <row r="22" spans="1:45" s="10" customFormat="1" hidden="1" x14ac:dyDescent="0.35">
      <c r="A22" s="13">
        <v>44834</v>
      </c>
      <c r="B22" s="14"/>
      <c r="C22" s="9"/>
      <c r="D22" s="27"/>
      <c r="E22" s="32">
        <f t="shared" si="3"/>
        <v>44883</v>
      </c>
      <c r="F22" s="15">
        <f t="shared" si="1"/>
        <v>44897</v>
      </c>
      <c r="G22" s="33" t="s">
        <v>23</v>
      </c>
      <c r="H22" s="14"/>
      <c r="I22" s="50"/>
      <c r="J22" s="32">
        <v>44883</v>
      </c>
      <c r="K22" s="15">
        <v>44897</v>
      </c>
      <c r="L22" s="33" t="s">
        <v>23</v>
      </c>
      <c r="M22" s="14"/>
      <c r="N22" s="9"/>
      <c r="O22" s="27"/>
      <c r="P22" s="14"/>
      <c r="Q22" s="27"/>
      <c r="R22" s="14"/>
      <c r="S22" s="9"/>
      <c r="T22" s="27"/>
      <c r="U22" s="32">
        <v>44883</v>
      </c>
      <c r="V22" s="15">
        <v>44897</v>
      </c>
      <c r="W22" s="33" t="s">
        <v>23</v>
      </c>
      <c r="X22" s="14"/>
      <c r="Y22" s="9"/>
      <c r="Z22" s="27"/>
      <c r="AA22" s="7"/>
      <c r="AB22" s="7"/>
      <c r="AC22" s="7"/>
      <c r="AD22" s="7"/>
      <c r="AE22" s="7"/>
      <c r="AF22" s="7"/>
      <c r="AG22" s="7"/>
      <c r="AH22" s="7"/>
      <c r="AI22" s="7"/>
      <c r="AJ22" s="7"/>
      <c r="AK22" s="7"/>
      <c r="AL22" s="7"/>
      <c r="AM22" s="7"/>
      <c r="AN22" s="7"/>
      <c r="AO22" s="7"/>
      <c r="AP22" s="7"/>
      <c r="AQ22" s="7"/>
      <c r="AR22" s="7"/>
      <c r="AS22" s="7"/>
    </row>
    <row r="23" spans="1:45" s="10" customFormat="1" ht="15" hidden="1" thickBot="1" x14ac:dyDescent="0.4">
      <c r="A23" s="19">
        <v>44926</v>
      </c>
      <c r="B23" s="16">
        <f>A23+18*7</f>
        <v>45052</v>
      </c>
      <c r="C23" s="12">
        <f>B23+28</f>
        <v>45080</v>
      </c>
      <c r="D23" s="28" t="s">
        <v>24</v>
      </c>
      <c r="E23" s="34">
        <f>A23+7*7</f>
        <v>44975</v>
      </c>
      <c r="F23" s="18">
        <f t="shared" si="1"/>
        <v>44989</v>
      </c>
      <c r="G23" s="35" t="s">
        <v>24</v>
      </c>
      <c r="H23" s="16">
        <v>45080</v>
      </c>
      <c r="I23" s="51" t="s">
        <v>24</v>
      </c>
      <c r="J23" s="34">
        <v>44975</v>
      </c>
      <c r="K23" s="18">
        <v>44989</v>
      </c>
      <c r="L23" s="35" t="s">
        <v>24</v>
      </c>
      <c r="M23" s="16">
        <v>45052</v>
      </c>
      <c r="N23" s="12">
        <v>45080</v>
      </c>
      <c r="O23" s="28" t="s">
        <v>24</v>
      </c>
      <c r="P23" s="16">
        <v>45080</v>
      </c>
      <c r="Q23" s="28" t="s">
        <v>24</v>
      </c>
      <c r="R23" s="16">
        <v>45052</v>
      </c>
      <c r="S23" s="12">
        <v>45080</v>
      </c>
      <c r="T23" s="28" t="s">
        <v>24</v>
      </c>
      <c r="U23" s="34">
        <v>44975</v>
      </c>
      <c r="V23" s="18">
        <v>44989</v>
      </c>
      <c r="W23" s="35" t="s">
        <v>24</v>
      </c>
      <c r="X23" s="16">
        <v>45052</v>
      </c>
      <c r="Y23" s="12">
        <v>45080</v>
      </c>
      <c r="Z23" s="28" t="s">
        <v>24</v>
      </c>
      <c r="AA23" s="7"/>
      <c r="AB23" s="7"/>
      <c r="AC23" s="7"/>
      <c r="AD23" s="7"/>
      <c r="AE23" s="7"/>
      <c r="AF23" s="7"/>
      <c r="AG23" s="7"/>
      <c r="AH23" s="7"/>
      <c r="AI23" s="7"/>
      <c r="AJ23" s="7"/>
      <c r="AK23" s="7"/>
      <c r="AL23" s="7"/>
      <c r="AM23" s="7"/>
      <c r="AN23" s="7"/>
      <c r="AO23" s="7"/>
      <c r="AP23" s="7"/>
      <c r="AQ23" s="7"/>
      <c r="AR23" s="7"/>
      <c r="AS23" s="7"/>
    </row>
    <row r="24" spans="1:45" s="10" customFormat="1" hidden="1" x14ac:dyDescent="0.35">
      <c r="A24" s="13">
        <v>45016</v>
      </c>
      <c r="B24" s="14"/>
      <c r="C24" s="9"/>
      <c r="D24" s="27"/>
      <c r="E24" s="32">
        <f t="shared" ref="E24:E26" si="4">A24+7*7</f>
        <v>45065</v>
      </c>
      <c r="F24" s="15">
        <f t="shared" ref="F24:F31" si="5">E24+14</f>
        <v>45079</v>
      </c>
      <c r="G24" s="33" t="s">
        <v>24</v>
      </c>
      <c r="H24" s="14"/>
      <c r="I24" s="50"/>
      <c r="J24" s="32">
        <v>45065</v>
      </c>
      <c r="K24" s="15">
        <v>45079</v>
      </c>
      <c r="L24" s="33" t="s">
        <v>24</v>
      </c>
      <c r="M24" s="14"/>
      <c r="N24" s="9"/>
      <c r="O24" s="27"/>
      <c r="P24" s="14"/>
      <c r="Q24" s="27"/>
      <c r="R24" s="14"/>
      <c r="S24" s="9"/>
      <c r="T24" s="27"/>
      <c r="U24" s="32">
        <v>45065</v>
      </c>
      <c r="V24" s="15">
        <v>45079</v>
      </c>
      <c r="W24" s="33" t="s">
        <v>24</v>
      </c>
      <c r="X24" s="14"/>
      <c r="Y24" s="9"/>
      <c r="Z24" s="27"/>
      <c r="AA24" s="7"/>
      <c r="AB24" s="7"/>
      <c r="AC24" s="7"/>
      <c r="AD24" s="7"/>
      <c r="AE24" s="7"/>
      <c r="AF24" s="7"/>
      <c r="AG24" s="7"/>
      <c r="AH24" s="7"/>
      <c r="AI24" s="7"/>
      <c r="AJ24" s="7"/>
      <c r="AK24" s="7"/>
      <c r="AL24" s="7"/>
      <c r="AM24" s="7"/>
      <c r="AN24" s="7"/>
      <c r="AO24" s="7"/>
      <c r="AP24" s="7"/>
      <c r="AQ24" s="7"/>
      <c r="AR24" s="7"/>
      <c r="AS24" s="7"/>
    </row>
    <row r="25" spans="1:45" s="10" customFormat="1" hidden="1" x14ac:dyDescent="0.35">
      <c r="A25" s="13">
        <v>45107</v>
      </c>
      <c r="B25" s="14"/>
      <c r="C25" s="9"/>
      <c r="D25" s="27"/>
      <c r="E25" s="32">
        <f t="shared" si="4"/>
        <v>45156</v>
      </c>
      <c r="F25" s="15">
        <f t="shared" si="5"/>
        <v>45170</v>
      </c>
      <c r="G25" s="33" t="s">
        <v>46</v>
      </c>
      <c r="H25" s="14"/>
      <c r="I25" s="50"/>
      <c r="J25" s="32">
        <v>45156</v>
      </c>
      <c r="K25" s="15">
        <v>45170</v>
      </c>
      <c r="L25" s="33" t="s">
        <v>46</v>
      </c>
      <c r="M25" s="14"/>
      <c r="N25" s="9"/>
      <c r="O25" s="27"/>
      <c r="P25" s="14"/>
      <c r="Q25" s="27"/>
      <c r="R25" s="14"/>
      <c r="S25" s="9"/>
      <c r="T25" s="27"/>
      <c r="U25" s="32">
        <v>45156</v>
      </c>
      <c r="V25" s="15">
        <v>45170</v>
      </c>
      <c r="W25" s="33" t="s">
        <v>46</v>
      </c>
      <c r="X25" s="14"/>
      <c r="Y25" s="9"/>
      <c r="Z25" s="27"/>
      <c r="AA25" s="7"/>
      <c r="AB25" s="7"/>
      <c r="AC25" s="7"/>
      <c r="AD25" s="7"/>
      <c r="AE25" s="7"/>
      <c r="AF25" s="7"/>
      <c r="AG25" s="7"/>
      <c r="AH25" s="7"/>
      <c r="AI25" s="7"/>
      <c r="AJ25" s="7"/>
      <c r="AK25" s="7"/>
      <c r="AL25" s="7"/>
      <c r="AM25" s="7"/>
      <c r="AN25" s="7"/>
      <c r="AO25" s="7"/>
      <c r="AP25" s="7"/>
      <c r="AQ25" s="7"/>
      <c r="AR25" s="7"/>
      <c r="AS25" s="7"/>
    </row>
    <row r="26" spans="1:45" s="10" customFormat="1" hidden="1" x14ac:dyDescent="0.35">
      <c r="A26" s="13">
        <v>45199</v>
      </c>
      <c r="B26" s="14"/>
      <c r="C26" s="9"/>
      <c r="D26" s="27"/>
      <c r="E26" s="32">
        <f t="shared" si="4"/>
        <v>45248</v>
      </c>
      <c r="F26" s="15">
        <f t="shared" si="5"/>
        <v>45262</v>
      </c>
      <c r="G26" s="33" t="s">
        <v>46</v>
      </c>
      <c r="H26" s="14"/>
      <c r="I26" s="50"/>
      <c r="J26" s="32">
        <v>45248</v>
      </c>
      <c r="K26" s="15">
        <v>45262</v>
      </c>
      <c r="L26" s="33" t="s">
        <v>46</v>
      </c>
      <c r="M26" s="14"/>
      <c r="N26" s="9"/>
      <c r="O26" s="27"/>
      <c r="P26" s="14"/>
      <c r="Q26" s="27"/>
      <c r="R26" s="14"/>
      <c r="S26" s="9"/>
      <c r="T26" s="27"/>
      <c r="U26" s="32">
        <v>45248</v>
      </c>
      <c r="V26" s="15">
        <v>45262</v>
      </c>
      <c r="W26" s="33" t="s">
        <v>46</v>
      </c>
      <c r="X26" s="14"/>
      <c r="Y26" s="9"/>
      <c r="Z26" s="27"/>
      <c r="AA26" s="7"/>
      <c r="AB26" s="7"/>
      <c r="AC26" s="7"/>
      <c r="AD26" s="7"/>
      <c r="AE26" s="7"/>
      <c r="AF26" s="7"/>
      <c r="AG26" s="7"/>
      <c r="AH26" s="7"/>
      <c r="AI26" s="7"/>
      <c r="AJ26" s="7"/>
      <c r="AK26" s="7"/>
      <c r="AL26" s="7"/>
      <c r="AM26" s="7"/>
      <c r="AN26" s="7"/>
      <c r="AO26" s="7"/>
      <c r="AP26" s="7"/>
      <c r="AQ26" s="7"/>
      <c r="AR26" s="7"/>
      <c r="AS26" s="7"/>
    </row>
    <row r="27" spans="1:45" s="10" customFormat="1" ht="15" hidden="1" thickBot="1" x14ac:dyDescent="0.4">
      <c r="A27" s="19">
        <v>45291</v>
      </c>
      <c r="B27" s="16">
        <v>45403</v>
      </c>
      <c r="C27" s="12">
        <v>45431</v>
      </c>
      <c r="D27" s="28" t="s">
        <v>48</v>
      </c>
      <c r="E27" s="34">
        <f>A27+7*7</f>
        <v>45340</v>
      </c>
      <c r="F27" s="18">
        <f t="shared" si="5"/>
        <v>45354</v>
      </c>
      <c r="G27" s="35" t="s">
        <v>46</v>
      </c>
      <c r="H27" s="16">
        <v>45431</v>
      </c>
      <c r="I27" s="51" t="s">
        <v>48</v>
      </c>
      <c r="J27" s="34">
        <v>45340</v>
      </c>
      <c r="K27" s="18">
        <v>45354</v>
      </c>
      <c r="L27" s="35" t="s">
        <v>46</v>
      </c>
      <c r="M27" s="16">
        <v>45403</v>
      </c>
      <c r="N27" s="12">
        <v>45431</v>
      </c>
      <c r="O27" s="28" t="s">
        <v>48</v>
      </c>
      <c r="P27" s="16">
        <v>45431</v>
      </c>
      <c r="Q27" s="28" t="s">
        <v>48</v>
      </c>
      <c r="R27" s="16">
        <v>45403</v>
      </c>
      <c r="S27" s="12">
        <v>45431</v>
      </c>
      <c r="T27" s="28" t="s">
        <v>48</v>
      </c>
      <c r="U27" s="34">
        <v>45340</v>
      </c>
      <c r="V27" s="18">
        <v>45354</v>
      </c>
      <c r="W27" s="35" t="s">
        <v>46</v>
      </c>
      <c r="X27" s="16">
        <v>45403</v>
      </c>
      <c r="Y27" s="12">
        <v>45431</v>
      </c>
      <c r="Z27" s="28" t="s">
        <v>48</v>
      </c>
      <c r="AA27" s="7"/>
      <c r="AB27" s="7"/>
      <c r="AC27" s="7"/>
      <c r="AD27" s="7"/>
      <c r="AE27" s="7"/>
      <c r="AF27" s="7"/>
      <c r="AG27" s="7"/>
      <c r="AH27" s="7"/>
      <c r="AI27" s="7"/>
      <c r="AJ27" s="7"/>
      <c r="AK27" s="7"/>
      <c r="AL27" s="7"/>
      <c r="AM27" s="7"/>
      <c r="AN27" s="7"/>
      <c r="AO27" s="7"/>
      <c r="AP27" s="7"/>
      <c r="AQ27" s="7"/>
      <c r="AR27" s="7"/>
      <c r="AS27" s="7"/>
    </row>
    <row r="28" spans="1:45" s="10" customFormat="1" x14ac:dyDescent="0.35">
      <c r="A28" s="13">
        <f>A24+366</f>
        <v>45382</v>
      </c>
      <c r="B28" s="14"/>
      <c r="C28" s="9"/>
      <c r="D28" s="27"/>
      <c r="E28" s="32">
        <f>A28+7*7</f>
        <v>45431</v>
      </c>
      <c r="F28" s="15">
        <f t="shared" si="5"/>
        <v>45445</v>
      </c>
      <c r="G28" s="33" t="s">
        <v>48</v>
      </c>
      <c r="H28" s="14"/>
      <c r="I28" s="50"/>
      <c r="J28" s="32">
        <f t="shared" ref="J28:K31" si="6">E28</f>
        <v>45431</v>
      </c>
      <c r="K28" s="15">
        <f t="shared" si="6"/>
        <v>45445</v>
      </c>
      <c r="L28" s="33" t="s">
        <v>48</v>
      </c>
      <c r="M28" s="14"/>
      <c r="N28" s="9"/>
      <c r="O28" s="27"/>
      <c r="P28" s="14"/>
      <c r="Q28" s="27"/>
      <c r="R28" s="14"/>
      <c r="S28" s="9"/>
      <c r="T28" s="27"/>
      <c r="U28" s="32">
        <f>A28+7*7</f>
        <v>45431</v>
      </c>
      <c r="V28" s="15">
        <f>U28+14</f>
        <v>45445</v>
      </c>
      <c r="W28" s="33" t="s">
        <v>48</v>
      </c>
      <c r="X28" s="14"/>
      <c r="Y28" s="41"/>
      <c r="Z28" s="49"/>
      <c r="AA28" s="7"/>
      <c r="AB28" s="7"/>
      <c r="AC28" s="7"/>
      <c r="AD28" s="7"/>
      <c r="AE28" s="7"/>
      <c r="AF28" s="7"/>
      <c r="AG28" s="7"/>
      <c r="AH28" s="7"/>
      <c r="AI28" s="7"/>
      <c r="AJ28" s="7"/>
      <c r="AK28" s="7"/>
      <c r="AL28" s="7"/>
      <c r="AM28" s="7"/>
      <c r="AN28" s="7"/>
      <c r="AO28" s="7"/>
      <c r="AP28" s="7"/>
      <c r="AQ28" s="7"/>
      <c r="AR28" s="7"/>
      <c r="AS28" s="7"/>
    </row>
    <row r="29" spans="1:45" s="10" customFormat="1" x14ac:dyDescent="0.35">
      <c r="A29" s="13">
        <f t="shared" ref="A29" si="7">A25+366</f>
        <v>45473</v>
      </c>
      <c r="B29" s="14"/>
      <c r="C29" s="9"/>
      <c r="D29" s="27"/>
      <c r="E29" s="32">
        <f>A29+7*7</f>
        <v>45522</v>
      </c>
      <c r="F29" s="15">
        <f t="shared" si="5"/>
        <v>45536</v>
      </c>
      <c r="G29" s="33" t="s">
        <v>48</v>
      </c>
      <c r="H29" s="14"/>
      <c r="I29" s="50"/>
      <c r="J29" s="32">
        <f t="shared" si="6"/>
        <v>45522</v>
      </c>
      <c r="K29" s="15">
        <f t="shared" si="6"/>
        <v>45536</v>
      </c>
      <c r="L29" s="33" t="s">
        <v>48</v>
      </c>
      <c r="M29" s="14"/>
      <c r="N29" s="9"/>
      <c r="O29" s="27"/>
      <c r="P29" s="14"/>
      <c r="Q29" s="27"/>
      <c r="R29" s="14"/>
      <c r="S29" s="9"/>
      <c r="T29" s="27"/>
      <c r="U29" s="32">
        <f>A29+7*7</f>
        <v>45522</v>
      </c>
      <c r="V29" s="15">
        <f>U29+14</f>
        <v>45536</v>
      </c>
      <c r="W29" s="33" t="s">
        <v>48</v>
      </c>
      <c r="X29" s="14"/>
      <c r="Y29" s="9"/>
      <c r="Z29" s="27"/>
      <c r="AA29" s="7"/>
      <c r="AB29" s="7"/>
      <c r="AC29" s="7"/>
      <c r="AD29" s="7"/>
      <c r="AE29" s="7"/>
      <c r="AF29" s="7"/>
      <c r="AG29" s="7"/>
      <c r="AH29" s="7"/>
      <c r="AI29" s="7"/>
      <c r="AJ29" s="7"/>
      <c r="AK29" s="7"/>
      <c r="AL29" s="7"/>
      <c r="AM29" s="7"/>
      <c r="AN29" s="7"/>
      <c r="AO29" s="7"/>
      <c r="AP29" s="7"/>
      <c r="AQ29" s="7"/>
      <c r="AR29" s="7"/>
      <c r="AS29" s="7"/>
    </row>
    <row r="30" spans="1:45" s="10" customFormat="1" x14ac:dyDescent="0.35">
      <c r="A30" s="13">
        <f>A26+366</f>
        <v>45565</v>
      </c>
      <c r="B30" s="14"/>
      <c r="C30" s="9"/>
      <c r="D30" s="27"/>
      <c r="E30" s="32">
        <f>A30+7*7</f>
        <v>45614</v>
      </c>
      <c r="F30" s="15">
        <f t="shared" si="5"/>
        <v>45628</v>
      </c>
      <c r="G30" s="33" t="s">
        <v>48</v>
      </c>
      <c r="H30" s="14"/>
      <c r="I30" s="50"/>
      <c r="J30" s="32">
        <f t="shared" si="6"/>
        <v>45614</v>
      </c>
      <c r="K30" s="15">
        <f t="shared" si="6"/>
        <v>45628</v>
      </c>
      <c r="L30" s="33" t="s">
        <v>48</v>
      </c>
      <c r="M30" s="14"/>
      <c r="N30" s="9"/>
      <c r="O30" s="27"/>
      <c r="P30" s="14"/>
      <c r="Q30" s="27"/>
      <c r="R30" s="14"/>
      <c r="S30" s="9"/>
      <c r="T30" s="27"/>
      <c r="U30" s="32">
        <f>A30+7*7</f>
        <v>45614</v>
      </c>
      <c r="V30" s="15">
        <f>U30+14</f>
        <v>45628</v>
      </c>
      <c r="W30" s="33" t="s">
        <v>48</v>
      </c>
      <c r="X30" s="14"/>
      <c r="Y30" s="9"/>
      <c r="Z30" s="27"/>
      <c r="AA30" s="7"/>
      <c r="AB30" s="7"/>
      <c r="AC30" s="7"/>
      <c r="AD30" s="7"/>
      <c r="AE30" s="7"/>
      <c r="AF30" s="7"/>
      <c r="AG30" s="7"/>
      <c r="AH30" s="7"/>
      <c r="AI30" s="7"/>
      <c r="AJ30" s="7"/>
      <c r="AK30" s="7"/>
      <c r="AL30" s="7"/>
      <c r="AM30" s="7"/>
      <c r="AN30" s="7"/>
      <c r="AO30" s="7"/>
      <c r="AP30" s="7"/>
      <c r="AQ30" s="7"/>
      <c r="AR30" s="7"/>
      <c r="AS30" s="7"/>
    </row>
    <row r="31" spans="1:45" s="10" customFormat="1" ht="15" thickBot="1" x14ac:dyDescent="0.4">
      <c r="A31" s="19">
        <v>45657</v>
      </c>
      <c r="B31" s="16">
        <f>A31+14*7</f>
        <v>45755</v>
      </c>
      <c r="C31" s="12">
        <f>B31+4*7</f>
        <v>45783</v>
      </c>
      <c r="D31" s="28" t="s">
        <v>48</v>
      </c>
      <c r="E31" s="34">
        <f>A31+7*7</f>
        <v>45706</v>
      </c>
      <c r="F31" s="18">
        <f t="shared" si="5"/>
        <v>45720</v>
      </c>
      <c r="G31" s="35" t="s">
        <v>48</v>
      </c>
      <c r="H31" s="16">
        <f>C31</f>
        <v>45783</v>
      </c>
      <c r="I31" s="51" t="s">
        <v>48</v>
      </c>
      <c r="J31" s="34">
        <f t="shared" si="6"/>
        <v>45706</v>
      </c>
      <c r="K31" s="18">
        <f t="shared" si="6"/>
        <v>45720</v>
      </c>
      <c r="L31" s="35" t="s">
        <v>48</v>
      </c>
      <c r="M31" s="16">
        <f>B31</f>
        <v>45755</v>
      </c>
      <c r="N31" s="12">
        <f>C31</f>
        <v>45783</v>
      </c>
      <c r="O31" s="28" t="s">
        <v>48</v>
      </c>
      <c r="P31" s="16">
        <f>N31</f>
        <v>45783</v>
      </c>
      <c r="Q31" s="28" t="s">
        <v>48</v>
      </c>
      <c r="R31" s="16">
        <f>M31</f>
        <v>45755</v>
      </c>
      <c r="S31" s="12">
        <f>N31</f>
        <v>45783</v>
      </c>
      <c r="T31" s="28" t="s">
        <v>48</v>
      </c>
      <c r="U31" s="34">
        <f>A31+7*7</f>
        <v>45706</v>
      </c>
      <c r="V31" s="18">
        <f>U31+14</f>
        <v>45720</v>
      </c>
      <c r="W31" s="35" t="s">
        <v>48</v>
      </c>
      <c r="X31" s="16">
        <f>R31</f>
        <v>45755</v>
      </c>
      <c r="Y31" s="12">
        <f>S31</f>
        <v>45783</v>
      </c>
      <c r="Z31" s="28" t="s">
        <v>48</v>
      </c>
      <c r="AA31" s="7"/>
      <c r="AB31" s="7"/>
      <c r="AC31" s="7"/>
      <c r="AD31" s="7"/>
      <c r="AE31" s="7"/>
      <c r="AF31" s="7"/>
      <c r="AG31" s="7"/>
      <c r="AH31" s="7"/>
      <c r="AI31" s="7"/>
      <c r="AJ31" s="7"/>
      <c r="AK31" s="7"/>
      <c r="AL31" s="7"/>
      <c r="AM31" s="7"/>
      <c r="AN31" s="7"/>
      <c r="AO31" s="7"/>
      <c r="AP31" s="7"/>
      <c r="AQ31" s="7"/>
      <c r="AR31" s="7"/>
      <c r="AS31" s="7"/>
    </row>
    <row r="32" spans="1:45" s="10" customFormat="1" x14ac:dyDescent="0.35">
      <c r="A32" s="13">
        <v>45747</v>
      </c>
      <c r="B32" s="14"/>
      <c r="C32" s="9"/>
      <c r="D32" s="27"/>
      <c r="E32" s="32"/>
      <c r="F32" s="15">
        <f t="shared" ref="F32:F43" si="8">A32+9*7</f>
        <v>45810</v>
      </c>
      <c r="G32" s="33" t="s">
        <v>47</v>
      </c>
      <c r="H32" s="14"/>
      <c r="I32" s="50"/>
      <c r="J32" s="32"/>
      <c r="K32" s="15">
        <f t="shared" ref="K32:K43" si="9">F32</f>
        <v>45810</v>
      </c>
      <c r="L32" s="33" t="s">
        <v>47</v>
      </c>
      <c r="M32" s="14"/>
      <c r="N32" s="9"/>
      <c r="O32" s="27"/>
      <c r="P32" s="14"/>
      <c r="Q32" s="27"/>
      <c r="R32" s="14"/>
      <c r="S32" s="9"/>
      <c r="T32" s="27"/>
      <c r="U32" s="32"/>
      <c r="V32" s="15">
        <f t="shared" ref="V32:V39" si="10">K32</f>
        <v>45810</v>
      </c>
      <c r="W32" s="33" t="s">
        <v>47</v>
      </c>
      <c r="X32" s="14"/>
      <c r="Y32" s="41"/>
      <c r="Z32" s="49"/>
      <c r="AA32" s="7"/>
      <c r="AB32" s="7"/>
      <c r="AC32" s="7"/>
      <c r="AD32" s="7"/>
      <c r="AE32" s="7"/>
      <c r="AF32" s="7"/>
      <c r="AG32" s="7"/>
      <c r="AH32" s="7"/>
      <c r="AI32" s="7"/>
      <c r="AJ32" s="7"/>
      <c r="AK32" s="7"/>
      <c r="AL32" s="7"/>
      <c r="AM32" s="7"/>
      <c r="AN32" s="7"/>
      <c r="AO32" s="7"/>
      <c r="AP32" s="7"/>
      <c r="AQ32" s="7"/>
      <c r="AR32" s="7"/>
      <c r="AS32" s="7"/>
    </row>
    <row r="33" spans="1:45" s="10" customFormat="1" x14ac:dyDescent="0.35">
      <c r="A33" s="13">
        <v>45838</v>
      </c>
      <c r="B33" s="14"/>
      <c r="C33" s="9"/>
      <c r="D33" s="27"/>
      <c r="E33" s="32"/>
      <c r="F33" s="15">
        <f t="shared" si="8"/>
        <v>45901</v>
      </c>
      <c r="G33" s="33" t="s">
        <v>47</v>
      </c>
      <c r="H33" s="14"/>
      <c r="I33" s="50"/>
      <c r="J33" s="32"/>
      <c r="K33" s="15">
        <f t="shared" si="9"/>
        <v>45901</v>
      </c>
      <c r="L33" s="33" t="s">
        <v>47</v>
      </c>
      <c r="M33" s="14"/>
      <c r="N33" s="9"/>
      <c r="O33" s="27"/>
      <c r="P33" s="14"/>
      <c r="Q33" s="27"/>
      <c r="R33" s="14"/>
      <c r="S33" s="9"/>
      <c r="T33" s="27"/>
      <c r="U33" s="32"/>
      <c r="V33" s="15">
        <f t="shared" si="10"/>
        <v>45901</v>
      </c>
      <c r="W33" s="33" t="s">
        <v>47</v>
      </c>
      <c r="X33" s="14"/>
      <c r="Y33" s="9"/>
      <c r="Z33" s="27"/>
      <c r="AA33" s="7"/>
      <c r="AB33" s="7"/>
      <c r="AC33" s="7"/>
      <c r="AD33" s="7"/>
      <c r="AE33" s="7"/>
      <c r="AF33" s="7"/>
      <c r="AG33" s="7"/>
      <c r="AH33" s="7"/>
      <c r="AI33" s="7"/>
      <c r="AJ33" s="7"/>
      <c r="AK33" s="7"/>
      <c r="AL33" s="7"/>
      <c r="AM33" s="7"/>
      <c r="AN33" s="7"/>
      <c r="AO33" s="7"/>
      <c r="AP33" s="7"/>
      <c r="AQ33" s="7"/>
      <c r="AR33" s="7"/>
      <c r="AS33" s="7"/>
    </row>
    <row r="34" spans="1:45" s="10" customFormat="1" x14ac:dyDescent="0.35">
      <c r="A34" s="13">
        <v>45930</v>
      </c>
      <c r="B34" s="14"/>
      <c r="C34" s="9"/>
      <c r="D34" s="27"/>
      <c r="E34" s="32"/>
      <c r="F34" s="15">
        <f t="shared" si="8"/>
        <v>45993</v>
      </c>
      <c r="G34" s="33" t="s">
        <v>47</v>
      </c>
      <c r="H34" s="14"/>
      <c r="I34" s="50"/>
      <c r="J34" s="32"/>
      <c r="K34" s="15">
        <f t="shared" si="9"/>
        <v>45993</v>
      </c>
      <c r="L34" s="33" t="s">
        <v>47</v>
      </c>
      <c r="M34" s="14"/>
      <c r="N34" s="9"/>
      <c r="O34" s="27"/>
      <c r="P34" s="14"/>
      <c r="Q34" s="27"/>
      <c r="R34" s="14"/>
      <c r="S34" s="9"/>
      <c r="T34" s="27"/>
      <c r="U34" s="32"/>
      <c r="V34" s="15">
        <f t="shared" si="10"/>
        <v>45993</v>
      </c>
      <c r="W34" s="33" t="s">
        <v>47</v>
      </c>
      <c r="X34" s="14"/>
      <c r="Y34" s="9"/>
      <c r="Z34" s="27"/>
      <c r="AA34" s="7"/>
      <c r="AB34" s="7"/>
      <c r="AC34" s="7"/>
      <c r="AD34" s="7"/>
      <c r="AE34" s="7"/>
      <c r="AF34" s="7"/>
      <c r="AG34" s="7"/>
      <c r="AH34" s="7"/>
      <c r="AI34" s="7"/>
      <c r="AJ34" s="7"/>
      <c r="AK34" s="7"/>
      <c r="AL34" s="7"/>
      <c r="AM34" s="7"/>
      <c r="AN34" s="7"/>
      <c r="AO34" s="7"/>
      <c r="AP34" s="7"/>
      <c r="AQ34" s="7"/>
      <c r="AR34" s="7"/>
      <c r="AS34" s="7"/>
    </row>
    <row r="35" spans="1:45" s="10" customFormat="1" ht="65.5" thickBot="1" x14ac:dyDescent="0.4">
      <c r="A35" s="19">
        <v>46022</v>
      </c>
      <c r="B35" s="43"/>
      <c r="C35" s="44">
        <f>A35+20*7</f>
        <v>46162</v>
      </c>
      <c r="D35" s="57" t="s">
        <v>52</v>
      </c>
      <c r="E35" s="48"/>
      <c r="F35" s="46">
        <f t="shared" si="8"/>
        <v>46085</v>
      </c>
      <c r="G35" s="56" t="s">
        <v>52</v>
      </c>
      <c r="H35" s="43">
        <f>C35</f>
        <v>46162</v>
      </c>
      <c r="I35" s="57" t="s">
        <v>52</v>
      </c>
      <c r="J35" s="48"/>
      <c r="K35" s="46">
        <f t="shared" si="9"/>
        <v>46085</v>
      </c>
      <c r="L35" s="56" t="s">
        <v>52</v>
      </c>
      <c r="M35" s="43"/>
      <c r="N35" s="44">
        <f>H35</f>
        <v>46162</v>
      </c>
      <c r="O35" s="57" t="s">
        <v>52</v>
      </c>
      <c r="P35" s="43">
        <f>N35</f>
        <v>46162</v>
      </c>
      <c r="Q35" s="57" t="s">
        <v>52</v>
      </c>
      <c r="R35" s="43"/>
      <c r="S35" s="44">
        <f>P35</f>
        <v>46162</v>
      </c>
      <c r="T35" s="57" t="s">
        <v>52</v>
      </c>
      <c r="U35" s="48"/>
      <c r="V35" s="46">
        <f t="shared" si="10"/>
        <v>46085</v>
      </c>
      <c r="W35" s="56" t="s">
        <v>52</v>
      </c>
      <c r="X35" s="43"/>
      <c r="Y35" s="44">
        <f>S35</f>
        <v>46162</v>
      </c>
      <c r="Z35" s="57" t="s">
        <v>52</v>
      </c>
      <c r="AA35" s="7"/>
      <c r="AB35" s="7"/>
      <c r="AC35" s="7"/>
      <c r="AD35" s="7"/>
      <c r="AE35" s="7"/>
      <c r="AF35" s="7"/>
      <c r="AG35" s="7"/>
      <c r="AH35" s="7"/>
      <c r="AI35" s="7"/>
      <c r="AJ35" s="7"/>
      <c r="AK35" s="7"/>
      <c r="AL35" s="7"/>
      <c r="AM35" s="7"/>
      <c r="AN35" s="7"/>
      <c r="AO35" s="7"/>
      <c r="AP35" s="7"/>
      <c r="AQ35" s="7"/>
      <c r="AR35" s="7"/>
      <c r="AS35" s="7"/>
    </row>
    <row r="36" spans="1:45" s="10" customFormat="1" ht="52" x14ac:dyDescent="0.35">
      <c r="A36" s="13">
        <v>46112</v>
      </c>
      <c r="B36" s="14"/>
      <c r="C36" s="9"/>
      <c r="D36" s="27"/>
      <c r="E36" s="32"/>
      <c r="F36" s="15">
        <f t="shared" si="8"/>
        <v>46175</v>
      </c>
      <c r="G36" s="58" t="s">
        <v>56</v>
      </c>
      <c r="H36" s="14"/>
      <c r="I36" s="50"/>
      <c r="J36" s="32"/>
      <c r="K36" s="15">
        <f t="shared" si="9"/>
        <v>46175</v>
      </c>
      <c r="L36" s="58" t="s">
        <v>56</v>
      </c>
      <c r="M36" s="14"/>
      <c r="N36" s="9"/>
      <c r="O36" s="27"/>
      <c r="P36" s="14"/>
      <c r="Q36" s="27"/>
      <c r="R36" s="14"/>
      <c r="S36" s="9"/>
      <c r="T36" s="27"/>
      <c r="U36" s="32"/>
      <c r="V36" s="15">
        <f t="shared" si="10"/>
        <v>46175</v>
      </c>
      <c r="W36" s="58" t="s">
        <v>56</v>
      </c>
      <c r="X36" s="14"/>
      <c r="Y36" s="41"/>
      <c r="Z36" s="49"/>
      <c r="AA36" s="7"/>
      <c r="AB36" s="7"/>
      <c r="AC36" s="7"/>
      <c r="AD36" s="7"/>
      <c r="AE36" s="7"/>
      <c r="AF36" s="7"/>
      <c r="AG36" s="7"/>
      <c r="AH36" s="7"/>
      <c r="AI36" s="7"/>
      <c r="AJ36" s="7"/>
      <c r="AK36" s="7"/>
      <c r="AL36" s="7"/>
      <c r="AM36" s="7"/>
      <c r="AN36" s="7"/>
      <c r="AO36" s="7"/>
      <c r="AP36" s="7"/>
      <c r="AQ36" s="7"/>
      <c r="AR36" s="7"/>
      <c r="AS36" s="7"/>
    </row>
    <row r="37" spans="1:45" s="10" customFormat="1" ht="52" x14ac:dyDescent="0.35">
      <c r="A37" s="13">
        <v>46203</v>
      </c>
      <c r="B37" s="14"/>
      <c r="C37" s="9"/>
      <c r="D37" s="27"/>
      <c r="E37" s="32"/>
      <c r="F37" s="15">
        <f t="shared" si="8"/>
        <v>46266</v>
      </c>
      <c r="G37" s="58" t="s">
        <v>56</v>
      </c>
      <c r="H37" s="14"/>
      <c r="I37" s="50"/>
      <c r="J37" s="32"/>
      <c r="K37" s="15">
        <f t="shared" si="9"/>
        <v>46266</v>
      </c>
      <c r="L37" s="58" t="s">
        <v>56</v>
      </c>
      <c r="M37" s="14"/>
      <c r="N37" s="9"/>
      <c r="O37" s="27"/>
      <c r="P37" s="14"/>
      <c r="Q37" s="27"/>
      <c r="R37" s="14"/>
      <c r="S37" s="9"/>
      <c r="T37" s="27"/>
      <c r="U37" s="32"/>
      <c r="V37" s="15">
        <f t="shared" si="10"/>
        <v>46266</v>
      </c>
      <c r="W37" s="58" t="s">
        <v>56</v>
      </c>
      <c r="X37" s="14"/>
      <c r="Y37" s="9"/>
      <c r="Z37" s="27"/>
      <c r="AA37" s="7"/>
      <c r="AB37" s="7"/>
      <c r="AC37" s="7"/>
      <c r="AD37" s="7"/>
      <c r="AE37" s="7"/>
      <c r="AF37" s="7"/>
      <c r="AG37" s="7"/>
      <c r="AH37" s="7"/>
      <c r="AI37" s="7"/>
      <c r="AJ37" s="7"/>
      <c r="AK37" s="7"/>
      <c r="AL37" s="7"/>
      <c r="AM37" s="7"/>
      <c r="AN37" s="7"/>
      <c r="AO37" s="7"/>
      <c r="AP37" s="7"/>
      <c r="AQ37" s="7"/>
      <c r="AR37" s="7"/>
      <c r="AS37" s="7"/>
    </row>
    <row r="38" spans="1:45" s="10" customFormat="1" ht="52" x14ac:dyDescent="0.35">
      <c r="A38" s="13">
        <v>46295</v>
      </c>
      <c r="B38" s="14"/>
      <c r="C38" s="9"/>
      <c r="D38" s="27"/>
      <c r="E38" s="32"/>
      <c r="F38" s="15">
        <f t="shared" si="8"/>
        <v>46358</v>
      </c>
      <c r="G38" s="58" t="s">
        <v>56</v>
      </c>
      <c r="H38" s="14"/>
      <c r="I38" s="50"/>
      <c r="J38" s="32"/>
      <c r="K38" s="15">
        <f t="shared" si="9"/>
        <v>46358</v>
      </c>
      <c r="L38" s="58" t="s">
        <v>56</v>
      </c>
      <c r="M38" s="14"/>
      <c r="N38" s="9"/>
      <c r="O38" s="27"/>
      <c r="P38" s="14"/>
      <c r="Q38" s="27"/>
      <c r="R38" s="14"/>
      <c r="S38" s="9"/>
      <c r="T38" s="27"/>
      <c r="U38" s="32"/>
      <c r="V38" s="15">
        <f t="shared" si="10"/>
        <v>46358</v>
      </c>
      <c r="W38" s="58" t="s">
        <v>56</v>
      </c>
      <c r="X38" s="14"/>
      <c r="Y38" s="9"/>
      <c r="Z38" s="27"/>
      <c r="AA38" s="7"/>
      <c r="AB38" s="7"/>
      <c r="AC38" s="7"/>
      <c r="AD38" s="7"/>
      <c r="AE38" s="7"/>
      <c r="AF38" s="7"/>
      <c r="AG38" s="7"/>
      <c r="AH38" s="7"/>
      <c r="AI38" s="7"/>
      <c r="AJ38" s="7"/>
      <c r="AK38" s="7"/>
      <c r="AL38" s="7"/>
      <c r="AM38" s="7"/>
      <c r="AN38" s="7"/>
      <c r="AO38" s="7"/>
      <c r="AP38" s="7"/>
      <c r="AQ38" s="7"/>
      <c r="AR38" s="7"/>
      <c r="AS38" s="7"/>
    </row>
    <row r="39" spans="1:45" s="10" customFormat="1" ht="65.5" thickBot="1" x14ac:dyDescent="0.4">
      <c r="A39" s="19">
        <v>46387</v>
      </c>
      <c r="B39" s="43"/>
      <c r="C39" s="44">
        <f>A39+20*7</f>
        <v>46527</v>
      </c>
      <c r="D39" s="57" t="s">
        <v>52</v>
      </c>
      <c r="E39" s="48"/>
      <c r="F39" s="46">
        <f t="shared" si="8"/>
        <v>46450</v>
      </c>
      <c r="G39" s="56" t="s">
        <v>52</v>
      </c>
      <c r="H39" s="43">
        <f>C39</f>
        <v>46527</v>
      </c>
      <c r="I39" s="57" t="s">
        <v>52</v>
      </c>
      <c r="J39" s="48"/>
      <c r="K39" s="46">
        <f t="shared" si="9"/>
        <v>46450</v>
      </c>
      <c r="L39" s="56" t="s">
        <v>56</v>
      </c>
      <c r="M39" s="43"/>
      <c r="N39" s="44">
        <f>H39</f>
        <v>46527</v>
      </c>
      <c r="O39" s="57" t="s">
        <v>52</v>
      </c>
      <c r="P39" s="43">
        <f>N39</f>
        <v>46527</v>
      </c>
      <c r="Q39" s="57" t="s">
        <v>52</v>
      </c>
      <c r="R39" s="43"/>
      <c r="S39" s="44">
        <f>P39</f>
        <v>46527</v>
      </c>
      <c r="T39" s="57" t="s">
        <v>52</v>
      </c>
      <c r="U39" s="48"/>
      <c r="V39" s="46">
        <f t="shared" si="10"/>
        <v>46450</v>
      </c>
      <c r="W39" s="56" t="s">
        <v>56</v>
      </c>
      <c r="X39" s="43"/>
      <c r="Y39" s="44">
        <f>S39</f>
        <v>46527</v>
      </c>
      <c r="Z39" s="57" t="s">
        <v>52</v>
      </c>
      <c r="AA39" s="7"/>
      <c r="AB39" s="7"/>
      <c r="AC39" s="7"/>
      <c r="AD39" s="7"/>
      <c r="AE39" s="7"/>
      <c r="AF39" s="7"/>
      <c r="AG39" s="7"/>
      <c r="AH39" s="7"/>
      <c r="AI39" s="7"/>
      <c r="AJ39" s="7"/>
      <c r="AK39" s="7"/>
      <c r="AL39" s="7"/>
      <c r="AM39" s="7"/>
      <c r="AN39" s="7"/>
      <c r="AO39" s="7"/>
      <c r="AP39" s="7"/>
      <c r="AQ39" s="7"/>
      <c r="AR39" s="7"/>
      <c r="AS39" s="7"/>
    </row>
    <row r="40" spans="1:45" s="10" customFormat="1" ht="52" x14ac:dyDescent="0.35">
      <c r="A40" s="13">
        <v>46477</v>
      </c>
      <c r="B40" s="108"/>
      <c r="C40" s="9"/>
      <c r="D40" s="27"/>
      <c r="E40" s="109"/>
      <c r="F40" s="15">
        <f t="shared" si="8"/>
        <v>46540</v>
      </c>
      <c r="G40" s="58" t="s">
        <v>56</v>
      </c>
      <c r="H40" s="14"/>
      <c r="I40" s="50"/>
      <c r="J40" s="109"/>
      <c r="K40" s="15">
        <f t="shared" si="9"/>
        <v>46540</v>
      </c>
      <c r="L40" s="58" t="s">
        <v>56</v>
      </c>
      <c r="M40" s="108"/>
      <c r="N40" s="9"/>
      <c r="O40" s="27"/>
      <c r="P40" s="14"/>
      <c r="Q40" s="27"/>
      <c r="R40" s="14"/>
      <c r="S40" s="9"/>
      <c r="T40" s="27"/>
      <c r="U40" s="32"/>
      <c r="V40" s="15">
        <f t="shared" ref="V40:V43" si="11">K40</f>
        <v>46540</v>
      </c>
      <c r="W40" s="58" t="s">
        <v>56</v>
      </c>
      <c r="X40" s="14"/>
      <c r="Y40" s="9"/>
      <c r="Z40" s="49"/>
      <c r="AA40" s="7"/>
      <c r="AB40" s="7"/>
      <c r="AC40" s="7"/>
      <c r="AD40" s="7"/>
      <c r="AE40" s="7"/>
      <c r="AF40" s="7"/>
      <c r="AG40" s="7"/>
      <c r="AH40" s="7"/>
      <c r="AI40" s="7"/>
      <c r="AJ40" s="7"/>
      <c r="AK40" s="7"/>
      <c r="AL40" s="7"/>
      <c r="AM40" s="7"/>
      <c r="AN40" s="7"/>
      <c r="AO40" s="7"/>
      <c r="AP40" s="7"/>
      <c r="AQ40" s="7"/>
      <c r="AR40" s="7"/>
      <c r="AS40" s="7"/>
    </row>
    <row r="41" spans="1:45" s="10" customFormat="1" ht="52" x14ac:dyDescent="0.35">
      <c r="A41" s="13">
        <v>46568</v>
      </c>
      <c r="B41" s="108"/>
      <c r="C41" s="9"/>
      <c r="D41" s="27"/>
      <c r="E41" s="109"/>
      <c r="F41" s="15">
        <f t="shared" si="8"/>
        <v>46631</v>
      </c>
      <c r="G41" s="58" t="s">
        <v>56</v>
      </c>
      <c r="H41" s="14"/>
      <c r="I41" s="50"/>
      <c r="J41" s="109"/>
      <c r="K41" s="15">
        <f t="shared" si="9"/>
        <v>46631</v>
      </c>
      <c r="L41" s="58" t="s">
        <v>56</v>
      </c>
      <c r="M41" s="108"/>
      <c r="N41" s="9"/>
      <c r="O41" s="27"/>
      <c r="P41" s="14"/>
      <c r="Q41" s="27"/>
      <c r="R41" s="14"/>
      <c r="S41" s="9"/>
      <c r="T41" s="27"/>
      <c r="U41" s="32"/>
      <c r="V41" s="15">
        <f t="shared" si="11"/>
        <v>46631</v>
      </c>
      <c r="W41" s="58" t="s">
        <v>56</v>
      </c>
      <c r="X41" s="14"/>
      <c r="Y41" s="9"/>
      <c r="Z41" s="27"/>
      <c r="AA41" s="7"/>
      <c r="AB41" s="7"/>
      <c r="AC41" s="7"/>
      <c r="AD41" s="7"/>
      <c r="AE41" s="7"/>
      <c r="AF41" s="7"/>
      <c r="AG41" s="7"/>
      <c r="AH41" s="7"/>
      <c r="AI41" s="7"/>
      <c r="AJ41" s="7"/>
      <c r="AK41" s="7"/>
      <c r="AL41" s="7"/>
      <c r="AM41" s="7"/>
      <c r="AN41" s="7"/>
      <c r="AO41" s="7"/>
      <c r="AP41" s="7"/>
      <c r="AQ41" s="7"/>
      <c r="AR41" s="7"/>
      <c r="AS41" s="7"/>
    </row>
    <row r="42" spans="1:45" s="10" customFormat="1" ht="52" x14ac:dyDescent="0.35">
      <c r="A42" s="13">
        <v>46660</v>
      </c>
      <c r="B42" s="108"/>
      <c r="C42" s="9"/>
      <c r="D42" s="27"/>
      <c r="E42" s="109"/>
      <c r="F42" s="15">
        <f t="shared" si="8"/>
        <v>46723</v>
      </c>
      <c r="G42" s="58" t="s">
        <v>56</v>
      </c>
      <c r="H42" s="14"/>
      <c r="I42" s="50"/>
      <c r="J42" s="109"/>
      <c r="K42" s="15">
        <f t="shared" si="9"/>
        <v>46723</v>
      </c>
      <c r="L42" s="58" t="s">
        <v>56</v>
      </c>
      <c r="M42" s="108"/>
      <c r="N42" s="9"/>
      <c r="O42" s="27"/>
      <c r="P42" s="14"/>
      <c r="Q42" s="27"/>
      <c r="R42" s="14"/>
      <c r="S42" s="9"/>
      <c r="T42" s="27"/>
      <c r="U42" s="32"/>
      <c r="V42" s="15">
        <f t="shared" si="11"/>
        <v>46723</v>
      </c>
      <c r="W42" s="58" t="s">
        <v>56</v>
      </c>
      <c r="X42" s="14"/>
      <c r="Y42" s="9"/>
      <c r="Z42" s="27"/>
      <c r="AA42" s="7"/>
      <c r="AB42" s="7"/>
      <c r="AC42" s="7"/>
      <c r="AD42" s="7"/>
      <c r="AE42" s="7"/>
      <c r="AF42" s="7"/>
      <c r="AG42" s="7"/>
      <c r="AH42" s="7"/>
      <c r="AI42" s="7"/>
      <c r="AJ42" s="7"/>
      <c r="AK42" s="7"/>
      <c r="AL42" s="7"/>
      <c r="AM42" s="7"/>
      <c r="AN42" s="7"/>
      <c r="AO42" s="7"/>
      <c r="AP42" s="7"/>
      <c r="AQ42" s="7"/>
      <c r="AR42" s="7"/>
      <c r="AS42" s="7"/>
    </row>
    <row r="43" spans="1:45" s="10" customFormat="1" ht="65.5" thickBot="1" x14ac:dyDescent="0.4">
      <c r="A43" s="42">
        <v>46752</v>
      </c>
      <c r="B43" s="43"/>
      <c r="C43" s="44">
        <f>A43+20*7</f>
        <v>46892</v>
      </c>
      <c r="D43" s="57" t="s">
        <v>52</v>
      </c>
      <c r="E43" s="48"/>
      <c r="F43" s="46">
        <f t="shared" si="8"/>
        <v>46815</v>
      </c>
      <c r="G43" s="56" t="s">
        <v>52</v>
      </c>
      <c r="H43" s="43">
        <f>C43</f>
        <v>46892</v>
      </c>
      <c r="I43" s="57" t="s">
        <v>52</v>
      </c>
      <c r="J43" s="48"/>
      <c r="K43" s="46">
        <f t="shared" si="9"/>
        <v>46815</v>
      </c>
      <c r="L43" s="56" t="s">
        <v>56</v>
      </c>
      <c r="M43" s="43"/>
      <c r="N43" s="44">
        <f>H43</f>
        <v>46892</v>
      </c>
      <c r="O43" s="57" t="s">
        <v>52</v>
      </c>
      <c r="P43" s="43">
        <f>N43</f>
        <v>46892</v>
      </c>
      <c r="Q43" s="57" t="s">
        <v>52</v>
      </c>
      <c r="R43" s="43"/>
      <c r="S43" s="44">
        <f>P43</f>
        <v>46892</v>
      </c>
      <c r="T43" s="57" t="s">
        <v>52</v>
      </c>
      <c r="U43" s="48"/>
      <c r="V43" s="46">
        <f t="shared" si="11"/>
        <v>46815</v>
      </c>
      <c r="W43" s="56" t="s">
        <v>56</v>
      </c>
      <c r="X43" s="43"/>
      <c r="Y43" s="44">
        <f>S43</f>
        <v>46892</v>
      </c>
      <c r="Z43" s="57" t="s">
        <v>52</v>
      </c>
      <c r="AA43" s="7"/>
      <c r="AB43" s="7"/>
      <c r="AC43" s="7"/>
      <c r="AD43" s="7"/>
      <c r="AE43" s="7"/>
      <c r="AF43" s="7"/>
      <c r="AG43" s="7"/>
      <c r="AH43" s="7"/>
      <c r="AI43" s="7"/>
      <c r="AJ43" s="7"/>
      <c r="AK43" s="7"/>
      <c r="AL43" s="7"/>
      <c r="AM43" s="7"/>
      <c r="AN43" s="7"/>
      <c r="AO43" s="7"/>
      <c r="AP43" s="7"/>
      <c r="AQ43" s="7"/>
      <c r="AR43" s="7"/>
      <c r="AS43" s="7"/>
    </row>
    <row r="44" spans="1:45" s="3" customFormat="1" x14ac:dyDescent="0.35">
      <c r="A44" s="2" t="s">
        <v>19</v>
      </c>
    </row>
    <row r="45" spans="1:45" s="3" customFormat="1" ht="25.5" customHeight="1" x14ac:dyDescent="0.35">
      <c r="A45" s="68" t="s">
        <v>21</v>
      </c>
      <c r="B45" s="69"/>
      <c r="C45" s="69"/>
      <c r="D45" s="69"/>
      <c r="E45" s="69"/>
      <c r="F45" s="69"/>
      <c r="G45" s="69"/>
      <c r="H45" s="69"/>
      <c r="I45" s="69"/>
      <c r="J45" s="69"/>
      <c r="K45" s="69"/>
      <c r="L45" s="69"/>
      <c r="M45" s="69"/>
      <c r="N45" s="69"/>
      <c r="O45" s="69"/>
      <c r="P45" s="69"/>
      <c r="Q45" s="69"/>
      <c r="R45" s="69"/>
      <c r="S45" s="20"/>
      <c r="T45" s="20"/>
      <c r="U45" s="20"/>
      <c r="V45" s="20"/>
      <c r="W45" s="20"/>
      <c r="X45" s="20"/>
      <c r="Y45" s="20"/>
      <c r="Z45" s="20"/>
      <c r="AA45" s="20"/>
      <c r="AB45" s="20"/>
      <c r="AC45" s="20"/>
      <c r="AD45" s="20"/>
      <c r="AE45" s="20"/>
      <c r="AF45" s="20"/>
      <c r="AG45" s="20"/>
      <c r="AH45" s="20"/>
      <c r="AI45" s="20"/>
      <c r="AJ45" s="20"/>
      <c r="AK45" s="20"/>
      <c r="AL45" s="20"/>
      <c r="AM45" s="20"/>
      <c r="AN45" s="20"/>
      <c r="AO45" s="20"/>
    </row>
    <row r="46" spans="1:45" s="3" customFormat="1" x14ac:dyDescent="0.35">
      <c r="A46" s="2" t="s">
        <v>49</v>
      </c>
    </row>
    <row r="47" spans="1:45" s="3" customFormat="1" x14ac:dyDescent="0.35"/>
    <row r="48" spans="1:45"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sheetData>
  <mergeCells count="38">
    <mergeCell ref="A2:D4"/>
    <mergeCell ref="E2:G4"/>
    <mergeCell ref="B5:D5"/>
    <mergeCell ref="E5:G5"/>
    <mergeCell ref="J5:L5"/>
    <mergeCell ref="H5:I5"/>
    <mergeCell ref="X5:Z5"/>
    <mergeCell ref="A6:A7"/>
    <mergeCell ref="B6:B7"/>
    <mergeCell ref="C6:C7"/>
    <mergeCell ref="D6:D7"/>
    <mergeCell ref="E6:E7"/>
    <mergeCell ref="F6:F7"/>
    <mergeCell ref="G6:G7"/>
    <mergeCell ref="M5:O5"/>
    <mergeCell ref="R5:T5"/>
    <mergeCell ref="U5:W5"/>
    <mergeCell ref="P5:Q5"/>
    <mergeCell ref="Z6:Z7"/>
    <mergeCell ref="R6:R7"/>
    <mergeCell ref="S6:S7"/>
    <mergeCell ref="T6:T7"/>
    <mergeCell ref="A45:R45"/>
    <mergeCell ref="X6:X7"/>
    <mergeCell ref="H6:H7"/>
    <mergeCell ref="I6:I7"/>
    <mergeCell ref="J6:J7"/>
    <mergeCell ref="K6:K7"/>
    <mergeCell ref="L6:L7"/>
    <mergeCell ref="Y6:Y7"/>
    <mergeCell ref="P6:P7"/>
    <mergeCell ref="Q6:Q7"/>
    <mergeCell ref="M6:M7"/>
    <mergeCell ref="N6:N7"/>
    <mergeCell ref="O6:O7"/>
    <mergeCell ref="U6:U7"/>
    <mergeCell ref="V6:V7"/>
    <mergeCell ref="W6:W7"/>
  </mergeCells>
  <phoneticPr fontId="15" type="noConversion"/>
  <pageMargins left="0.70866141732283472" right="0.70866141732283472" top="0.74803149606299213" bottom="0.74803149606299213" header="0.31496062992125984" footer="0.31496062992125984"/>
  <pageSetup paperSize="8" scale="52" fitToWidth="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108"/>
  <sheetViews>
    <sheetView zoomScaleNormal="100" workbookViewId="0">
      <selection activeCell="A2" sqref="A2:D4"/>
    </sheetView>
  </sheetViews>
  <sheetFormatPr defaultColWidth="12.1796875" defaultRowHeight="14.5" x14ac:dyDescent="0.35"/>
  <cols>
    <col min="1" max="1" width="17.54296875" customWidth="1"/>
    <col min="2" max="2" width="15.453125" customWidth="1"/>
    <col min="3" max="4" width="11.1796875" customWidth="1"/>
    <col min="5" max="5" width="19.81640625" customWidth="1"/>
    <col min="6" max="6" width="18" customWidth="1"/>
    <col min="7" max="8" width="11.1796875" customWidth="1"/>
    <col min="9" max="9" width="15.81640625" customWidth="1"/>
    <col min="10" max="10" width="13.1796875" customWidth="1"/>
    <col min="11" max="11" width="8.1796875" bestFit="1" customWidth="1"/>
    <col min="12" max="12" width="13.453125" customWidth="1"/>
    <col min="13" max="13" width="11.1796875" customWidth="1"/>
    <col min="14" max="14" width="19" customWidth="1"/>
    <col min="15" max="16" width="11.1796875" customWidth="1"/>
    <col min="17" max="17" width="16.1796875" customWidth="1"/>
    <col min="18" max="19" width="11.1796875" customWidth="1"/>
    <col min="20" max="20" width="14" customWidth="1"/>
    <col min="21" max="21" width="15.54296875" customWidth="1"/>
    <col min="22" max="22" width="11.1796875" customWidth="1"/>
    <col min="23" max="23" width="20.453125" customWidth="1"/>
    <col min="24" max="25" width="11.1796875" customWidth="1"/>
    <col min="26" max="26" width="16.54296875" customWidth="1"/>
    <col min="27" max="27" width="21.1796875" customWidth="1"/>
    <col min="28" max="28" width="11.1796875" customWidth="1"/>
    <col min="29" max="29" width="18.453125" customWidth="1"/>
    <col min="30" max="31" width="11.1796875" customWidth="1"/>
    <col min="32" max="32" width="21.54296875" customWidth="1"/>
    <col min="33" max="33" width="16.81640625" customWidth="1"/>
    <col min="34" max="34" width="11.1796875" customWidth="1"/>
    <col min="35" max="35" width="13.54296875" customWidth="1"/>
    <col min="36" max="37" width="11.1796875" customWidth="1"/>
    <col min="38" max="56" width="12.1796875" style="3"/>
  </cols>
  <sheetData>
    <row r="1" spans="1:56" s="3" customFormat="1" x14ac:dyDescent="0.35"/>
    <row r="2" spans="1:56" s="3" customFormat="1" ht="18.75" customHeight="1" x14ac:dyDescent="0.35">
      <c r="A2" s="70" t="s">
        <v>68</v>
      </c>
      <c r="B2" s="70"/>
      <c r="C2" s="70"/>
      <c r="D2" s="70"/>
      <c r="E2" s="66" t="s">
        <v>65</v>
      </c>
      <c r="F2" s="66"/>
      <c r="G2" s="66"/>
    </row>
    <row r="3" spans="1:56" s="3" customFormat="1" ht="23.25" customHeight="1" x14ac:dyDescent="0.35">
      <c r="A3" s="70"/>
      <c r="B3" s="70"/>
      <c r="C3" s="70"/>
      <c r="D3" s="70"/>
      <c r="E3" s="66"/>
      <c r="F3" s="66"/>
      <c r="G3" s="66"/>
      <c r="H3" s="21"/>
      <c r="I3" s="21"/>
      <c r="J3" s="21"/>
      <c r="K3" s="21"/>
      <c r="L3" s="21"/>
    </row>
    <row r="4" spans="1:56" s="3" customFormat="1" ht="19.5" customHeight="1" thickBot="1" x14ac:dyDescent="0.4">
      <c r="A4" s="70"/>
      <c r="B4" s="70"/>
      <c r="C4" s="70"/>
      <c r="D4" s="70"/>
      <c r="E4" s="66"/>
      <c r="F4" s="66"/>
      <c r="G4" s="66"/>
      <c r="AC4" s="5"/>
      <c r="AD4" s="4"/>
      <c r="AE4" s="4"/>
      <c r="AF4" s="4"/>
      <c r="AG4" s="4"/>
      <c r="AH4" s="4"/>
      <c r="AI4" s="4"/>
      <c r="AJ4" s="4"/>
      <c r="AK4" s="6" t="s">
        <v>2</v>
      </c>
    </row>
    <row r="5" spans="1:56" ht="69.75" customHeight="1" thickBot="1" x14ac:dyDescent="0.4">
      <c r="A5" s="1"/>
      <c r="B5" s="71" t="s">
        <v>43</v>
      </c>
      <c r="C5" s="72"/>
      <c r="D5" s="72"/>
      <c r="E5" s="7"/>
      <c r="F5" s="3"/>
      <c r="G5" s="3"/>
      <c r="H5" s="3"/>
      <c r="I5" s="3"/>
      <c r="J5" s="3"/>
      <c r="K5" s="3"/>
      <c r="L5" s="3"/>
      <c r="M5" s="3"/>
      <c r="N5" s="3"/>
      <c r="O5" s="3"/>
      <c r="P5" s="3"/>
      <c r="Q5" s="3"/>
      <c r="R5" s="3"/>
      <c r="S5" s="3"/>
      <c r="AL5"/>
      <c r="AM5"/>
      <c r="AN5"/>
      <c r="AO5"/>
      <c r="AP5"/>
      <c r="AQ5"/>
      <c r="AR5"/>
      <c r="AS5"/>
      <c r="AT5"/>
      <c r="AU5"/>
      <c r="AV5"/>
      <c r="AW5"/>
      <c r="AX5"/>
      <c r="AY5"/>
      <c r="AZ5"/>
      <c r="BA5"/>
      <c r="BB5"/>
      <c r="BC5"/>
      <c r="BD5"/>
    </row>
    <row r="6" spans="1:56" ht="14.5" customHeight="1" x14ac:dyDescent="0.35">
      <c r="A6" s="98" t="s">
        <v>16</v>
      </c>
      <c r="B6" s="85" t="s">
        <v>20</v>
      </c>
      <c r="C6" s="87" t="s">
        <v>17</v>
      </c>
      <c r="D6" s="77" t="s">
        <v>18</v>
      </c>
      <c r="E6" s="8"/>
      <c r="F6" s="3"/>
      <c r="G6" s="3"/>
      <c r="H6" s="3"/>
      <c r="I6" s="3"/>
      <c r="J6" s="3"/>
      <c r="K6" s="3"/>
      <c r="L6" s="3"/>
      <c r="M6" s="3"/>
      <c r="N6" s="3"/>
      <c r="O6" s="3"/>
      <c r="P6" s="3"/>
      <c r="Q6" s="3"/>
      <c r="R6" s="3"/>
      <c r="S6" s="3"/>
      <c r="AL6"/>
      <c r="AM6"/>
      <c r="AN6"/>
      <c r="AO6"/>
      <c r="AP6"/>
      <c r="AQ6"/>
      <c r="AR6"/>
      <c r="AS6"/>
      <c r="AT6"/>
      <c r="AU6"/>
      <c r="AV6"/>
      <c r="AW6"/>
      <c r="AX6"/>
      <c r="AY6"/>
      <c r="AZ6"/>
      <c r="BA6"/>
      <c r="BB6"/>
      <c r="BC6"/>
      <c r="BD6"/>
    </row>
    <row r="7" spans="1:56" s="10" customFormat="1" ht="69" customHeight="1" thickBot="1" x14ac:dyDescent="0.4">
      <c r="A7" s="99"/>
      <c r="B7" s="86"/>
      <c r="C7" s="88"/>
      <c r="D7" s="78"/>
      <c r="E7" s="8"/>
      <c r="F7" s="7"/>
      <c r="G7" s="7"/>
      <c r="H7" s="7"/>
      <c r="I7" s="7"/>
      <c r="J7" s="7"/>
      <c r="K7" s="7"/>
      <c r="L7" s="7"/>
      <c r="M7" s="7"/>
      <c r="N7" s="7"/>
      <c r="O7" s="7"/>
      <c r="P7" s="7"/>
      <c r="Q7" s="7"/>
      <c r="R7" s="7"/>
      <c r="S7" s="7"/>
    </row>
    <row r="8" spans="1:56" s="10" customFormat="1" hidden="1" x14ac:dyDescent="0.35">
      <c r="A8" s="13">
        <v>44651</v>
      </c>
      <c r="B8" s="24"/>
      <c r="C8" s="25"/>
      <c r="D8" s="26"/>
      <c r="E8" s="7"/>
      <c r="F8" s="7"/>
      <c r="G8" s="7"/>
      <c r="H8" s="7"/>
      <c r="I8" s="7"/>
      <c r="J8" s="7"/>
      <c r="K8" s="7"/>
      <c r="L8" s="7"/>
      <c r="M8" s="7"/>
      <c r="N8" s="7"/>
      <c r="O8" s="7"/>
      <c r="P8" s="7"/>
      <c r="Q8" s="7"/>
      <c r="R8" s="7"/>
      <c r="S8" s="7"/>
    </row>
    <row r="9" spans="1:56" s="10" customFormat="1" hidden="1" x14ac:dyDescent="0.35">
      <c r="A9" s="13">
        <v>44742</v>
      </c>
      <c r="B9" s="14"/>
      <c r="C9" s="9"/>
      <c r="D9" s="27"/>
      <c r="E9" s="7"/>
      <c r="F9" s="7"/>
      <c r="G9" s="7"/>
      <c r="H9" s="7"/>
      <c r="I9" s="7"/>
      <c r="J9" s="7"/>
      <c r="K9" s="7"/>
      <c r="L9" s="7"/>
      <c r="M9" s="7"/>
      <c r="N9" s="7"/>
      <c r="O9" s="7"/>
      <c r="P9" s="7"/>
      <c r="Q9" s="7"/>
      <c r="R9" s="7"/>
      <c r="S9" s="7"/>
    </row>
    <row r="10" spans="1:56" s="10" customFormat="1" hidden="1" x14ac:dyDescent="0.35">
      <c r="A10" s="13">
        <v>44834</v>
      </c>
      <c r="B10" s="14"/>
      <c r="C10" s="9"/>
      <c r="D10" s="27"/>
      <c r="E10" s="7"/>
      <c r="F10" s="7"/>
      <c r="G10" s="7"/>
      <c r="H10" s="7"/>
      <c r="I10" s="7"/>
      <c r="J10" s="7"/>
      <c r="K10" s="7"/>
      <c r="L10" s="7"/>
      <c r="M10" s="7"/>
      <c r="N10" s="7"/>
      <c r="O10" s="7"/>
      <c r="P10" s="7"/>
      <c r="Q10" s="7"/>
      <c r="R10" s="7"/>
      <c r="S10" s="7"/>
    </row>
    <row r="11" spans="1:56" s="10" customFormat="1" ht="15" hidden="1" thickBot="1" x14ac:dyDescent="0.4">
      <c r="A11" s="19">
        <v>44926</v>
      </c>
      <c r="B11" s="16">
        <f>A11+16*7</f>
        <v>45038</v>
      </c>
      <c r="C11" s="12">
        <f>B11+4*7</f>
        <v>45066</v>
      </c>
      <c r="D11" s="28" t="s">
        <v>24</v>
      </c>
      <c r="E11" s="40"/>
      <c r="F11" s="40"/>
      <c r="G11" s="7"/>
      <c r="H11" s="7"/>
      <c r="I11" s="7"/>
      <c r="J11" s="7"/>
      <c r="K11" s="7"/>
      <c r="L11" s="7"/>
      <c r="M11" s="7"/>
      <c r="N11" s="7"/>
      <c r="O11" s="7"/>
      <c r="P11" s="7"/>
      <c r="Q11" s="7"/>
      <c r="R11" s="7"/>
      <c r="S11" s="7"/>
    </row>
    <row r="12" spans="1:56" s="10" customFormat="1" hidden="1" x14ac:dyDescent="0.35">
      <c r="A12" s="13">
        <v>45016</v>
      </c>
      <c r="B12" s="14"/>
      <c r="C12" s="9"/>
      <c r="D12" s="27"/>
      <c r="E12" s="7"/>
      <c r="F12" s="7"/>
      <c r="G12" s="7"/>
      <c r="H12" s="7"/>
      <c r="I12" s="7"/>
      <c r="J12" s="7"/>
      <c r="K12" s="7"/>
      <c r="L12" s="7"/>
      <c r="M12" s="7"/>
      <c r="N12" s="7"/>
      <c r="O12" s="7"/>
      <c r="P12" s="7"/>
      <c r="Q12" s="7"/>
      <c r="R12" s="7"/>
      <c r="S12" s="7"/>
    </row>
    <row r="13" spans="1:56" s="10" customFormat="1" hidden="1" x14ac:dyDescent="0.35">
      <c r="A13" s="13">
        <v>45107</v>
      </c>
      <c r="B13" s="14"/>
      <c r="C13" s="9"/>
      <c r="D13" s="27"/>
      <c r="E13" s="7"/>
      <c r="F13" s="7"/>
      <c r="G13" s="7"/>
      <c r="H13" s="7"/>
      <c r="I13" s="7"/>
      <c r="J13" s="7"/>
      <c r="K13" s="7"/>
      <c r="L13" s="7"/>
      <c r="M13" s="7"/>
      <c r="N13" s="7"/>
      <c r="O13" s="7"/>
      <c r="P13" s="7"/>
      <c r="Q13" s="7"/>
      <c r="R13" s="7"/>
      <c r="S13" s="7"/>
    </row>
    <row r="14" spans="1:56" s="10" customFormat="1" hidden="1" x14ac:dyDescent="0.35">
      <c r="A14" s="13">
        <v>45199</v>
      </c>
      <c r="B14" s="14"/>
      <c r="C14" s="9"/>
      <c r="D14" s="27"/>
      <c r="E14" s="7"/>
      <c r="F14" s="7"/>
      <c r="G14" s="7"/>
      <c r="H14" s="7"/>
      <c r="I14" s="7"/>
      <c r="J14" s="7"/>
      <c r="K14" s="7"/>
      <c r="L14" s="7"/>
      <c r="M14" s="7"/>
      <c r="N14" s="7"/>
      <c r="O14" s="7"/>
      <c r="P14" s="7"/>
      <c r="Q14" s="7"/>
      <c r="R14" s="7"/>
      <c r="S14" s="7"/>
    </row>
    <row r="15" spans="1:56" s="10" customFormat="1" ht="15" hidden="1" thickBot="1" x14ac:dyDescent="0.4">
      <c r="A15" s="19">
        <v>45291</v>
      </c>
      <c r="B15" s="16">
        <f>A15+16*7</f>
        <v>45403</v>
      </c>
      <c r="C15" s="12">
        <f>B15+4*7</f>
        <v>45431</v>
      </c>
      <c r="D15" s="28" t="s">
        <v>24</v>
      </c>
      <c r="E15" s="40"/>
      <c r="F15" s="7"/>
      <c r="G15" s="7"/>
      <c r="H15" s="7"/>
      <c r="I15" s="7"/>
      <c r="J15" s="7"/>
      <c r="K15" s="7"/>
      <c r="L15" s="7"/>
      <c r="M15" s="7"/>
      <c r="N15" s="7"/>
      <c r="O15" s="7"/>
      <c r="P15" s="7"/>
      <c r="Q15" s="7"/>
      <c r="R15" s="7"/>
      <c r="S15" s="7"/>
    </row>
    <row r="16" spans="1:56" s="10" customFormat="1" x14ac:dyDescent="0.35">
      <c r="A16" s="13">
        <f>A12+366</f>
        <v>45382</v>
      </c>
      <c r="B16" s="14"/>
      <c r="C16" s="9"/>
      <c r="D16" s="27"/>
      <c r="E16" s="7"/>
      <c r="F16" s="7"/>
      <c r="G16" s="7"/>
      <c r="H16" s="7"/>
      <c r="I16" s="7"/>
      <c r="J16" s="7"/>
      <c r="K16" s="7"/>
      <c r="L16" s="7"/>
      <c r="M16" s="7"/>
      <c r="N16" s="7"/>
      <c r="O16" s="7"/>
      <c r="P16" s="7"/>
      <c r="Q16" s="7"/>
      <c r="R16" s="7"/>
      <c r="S16" s="7"/>
    </row>
    <row r="17" spans="1:19" s="10" customFormat="1" x14ac:dyDescent="0.35">
      <c r="A17" s="13">
        <f t="shared" ref="A17" si="0">A13+366</f>
        <v>45473</v>
      </c>
      <c r="B17" s="14"/>
      <c r="C17" s="9"/>
      <c r="D17" s="27"/>
      <c r="E17" s="7"/>
      <c r="F17" s="7"/>
      <c r="G17" s="7"/>
      <c r="H17" s="7"/>
      <c r="I17" s="7"/>
      <c r="J17" s="7"/>
      <c r="K17" s="7"/>
      <c r="L17" s="7"/>
      <c r="M17" s="7"/>
      <c r="N17" s="7"/>
      <c r="O17" s="7"/>
      <c r="P17" s="7"/>
      <c r="Q17" s="7"/>
      <c r="R17" s="7"/>
      <c r="S17" s="7"/>
    </row>
    <row r="18" spans="1:19" s="10" customFormat="1" x14ac:dyDescent="0.35">
      <c r="A18" s="13">
        <f>A14+366</f>
        <v>45565</v>
      </c>
      <c r="B18" s="14"/>
      <c r="C18" s="9"/>
      <c r="D18" s="27"/>
      <c r="E18" s="7"/>
      <c r="F18" s="7"/>
      <c r="G18" s="7"/>
      <c r="H18" s="7"/>
      <c r="I18" s="7"/>
      <c r="J18" s="7"/>
      <c r="K18" s="7"/>
      <c r="L18" s="7"/>
      <c r="M18" s="7"/>
      <c r="N18" s="7"/>
      <c r="O18" s="7"/>
      <c r="P18" s="7"/>
      <c r="Q18" s="7"/>
      <c r="R18" s="7"/>
      <c r="S18" s="7"/>
    </row>
    <row r="19" spans="1:19" s="10" customFormat="1" x14ac:dyDescent="0.35">
      <c r="A19" s="11">
        <f>A15+366</f>
        <v>45657</v>
      </c>
      <c r="B19" s="16">
        <f>A19+16*7</f>
        <v>45769</v>
      </c>
      <c r="C19" s="12">
        <f>B19+4*7</f>
        <v>45797</v>
      </c>
      <c r="D19" s="28" t="s">
        <v>24</v>
      </c>
      <c r="E19" s="7"/>
      <c r="F19" s="7"/>
      <c r="G19" s="7"/>
      <c r="H19" s="7"/>
      <c r="I19" s="7"/>
      <c r="J19" s="7"/>
      <c r="K19" s="7"/>
      <c r="L19" s="7"/>
      <c r="M19" s="7"/>
      <c r="N19" s="7"/>
      <c r="O19" s="7"/>
      <c r="P19" s="7"/>
      <c r="Q19" s="7"/>
      <c r="R19" s="7"/>
      <c r="S19" s="7"/>
    </row>
    <row r="20" spans="1:19" s="10" customFormat="1" x14ac:dyDescent="0.35">
      <c r="A20" s="13">
        <f>A16+365</f>
        <v>45747</v>
      </c>
      <c r="B20" s="14"/>
      <c r="C20" s="9"/>
      <c r="D20" s="27"/>
      <c r="E20" s="7"/>
      <c r="F20" s="7"/>
      <c r="G20" s="7"/>
      <c r="H20" s="7"/>
      <c r="I20" s="7"/>
      <c r="J20" s="7"/>
      <c r="K20" s="7"/>
      <c r="L20" s="7"/>
      <c r="M20" s="7"/>
      <c r="N20" s="7"/>
      <c r="O20" s="7"/>
      <c r="P20" s="7"/>
      <c r="Q20" s="7"/>
      <c r="R20" s="7"/>
      <c r="S20" s="7"/>
    </row>
    <row r="21" spans="1:19" s="10" customFormat="1" x14ac:dyDescent="0.35">
      <c r="A21" s="13">
        <f t="shared" ref="A21:A27" si="1">A17+365</f>
        <v>45838</v>
      </c>
      <c r="B21" s="14"/>
      <c r="C21" s="9"/>
      <c r="D21" s="27"/>
      <c r="E21" s="7"/>
      <c r="F21" s="7"/>
      <c r="G21" s="7"/>
      <c r="H21" s="7"/>
      <c r="I21" s="7"/>
      <c r="J21" s="7"/>
      <c r="K21" s="7"/>
      <c r="L21" s="7"/>
      <c r="M21" s="7"/>
      <c r="N21" s="7"/>
      <c r="O21" s="7"/>
      <c r="P21" s="7"/>
      <c r="Q21" s="7"/>
      <c r="R21" s="7"/>
      <c r="S21" s="7"/>
    </row>
    <row r="22" spans="1:19" s="10" customFormat="1" x14ac:dyDescent="0.35">
      <c r="A22" s="13">
        <f t="shared" si="1"/>
        <v>45930</v>
      </c>
      <c r="B22" s="14"/>
      <c r="C22" s="9"/>
      <c r="D22" s="27"/>
      <c r="E22" s="7"/>
      <c r="F22" s="7"/>
      <c r="G22" s="7"/>
      <c r="H22" s="7"/>
      <c r="I22" s="7"/>
      <c r="J22" s="7"/>
      <c r="K22" s="7"/>
      <c r="L22" s="7"/>
      <c r="M22" s="7"/>
      <c r="N22" s="7"/>
      <c r="O22" s="7"/>
      <c r="P22" s="7"/>
      <c r="Q22" s="7"/>
      <c r="R22" s="7"/>
      <c r="S22" s="7"/>
    </row>
    <row r="23" spans="1:19" s="10" customFormat="1" ht="52.5" thickBot="1" x14ac:dyDescent="0.4">
      <c r="A23" s="19">
        <f t="shared" si="1"/>
        <v>46022</v>
      </c>
      <c r="B23" s="43">
        <f>A23+16*7</f>
        <v>46134</v>
      </c>
      <c r="C23" s="44">
        <f>B23+4*7</f>
        <v>46162</v>
      </c>
      <c r="D23" s="55" t="s">
        <v>54</v>
      </c>
      <c r="E23" s="7"/>
      <c r="F23" s="7"/>
      <c r="G23" s="7"/>
      <c r="H23" s="7"/>
      <c r="I23" s="7"/>
      <c r="J23" s="7"/>
      <c r="K23" s="7"/>
      <c r="L23" s="7"/>
      <c r="M23" s="7"/>
      <c r="N23" s="7"/>
      <c r="O23" s="7"/>
      <c r="P23" s="7"/>
      <c r="Q23" s="7"/>
      <c r="R23" s="7"/>
      <c r="S23" s="7"/>
    </row>
    <row r="24" spans="1:19" s="10" customFormat="1" x14ac:dyDescent="0.35">
      <c r="A24" s="13">
        <f>A20+365</f>
        <v>46112</v>
      </c>
      <c r="B24" s="14"/>
      <c r="C24" s="9"/>
      <c r="D24" s="27"/>
      <c r="E24" s="7"/>
      <c r="F24" s="7"/>
      <c r="G24" s="7"/>
      <c r="H24" s="7"/>
      <c r="I24" s="7"/>
      <c r="J24" s="7"/>
      <c r="K24" s="7"/>
      <c r="L24" s="7"/>
      <c r="M24" s="7"/>
      <c r="N24" s="7"/>
      <c r="O24" s="7"/>
      <c r="P24" s="7"/>
      <c r="Q24" s="7"/>
      <c r="R24" s="7"/>
      <c r="S24" s="7"/>
    </row>
    <row r="25" spans="1:19" s="10" customFormat="1" x14ac:dyDescent="0.35">
      <c r="A25" s="13">
        <f t="shared" si="1"/>
        <v>46203</v>
      </c>
      <c r="B25" s="14"/>
      <c r="C25" s="9"/>
      <c r="D25" s="27"/>
      <c r="E25" s="7"/>
      <c r="F25" s="7"/>
      <c r="G25" s="7"/>
      <c r="H25" s="7"/>
      <c r="I25" s="7"/>
      <c r="J25" s="7"/>
      <c r="K25" s="7"/>
      <c r="L25" s="7"/>
      <c r="M25" s="7"/>
      <c r="N25" s="7"/>
      <c r="O25" s="7"/>
      <c r="P25" s="7"/>
      <c r="Q25" s="7"/>
      <c r="R25" s="7"/>
      <c r="S25" s="7"/>
    </row>
    <row r="26" spans="1:19" s="10" customFormat="1" x14ac:dyDescent="0.35">
      <c r="A26" s="13">
        <f t="shared" si="1"/>
        <v>46295</v>
      </c>
      <c r="B26" s="14"/>
      <c r="C26" s="9"/>
      <c r="D26" s="27"/>
      <c r="E26" s="7"/>
      <c r="F26" s="7"/>
      <c r="G26" s="7"/>
      <c r="H26" s="7"/>
      <c r="I26" s="7"/>
      <c r="J26" s="7"/>
      <c r="K26" s="7"/>
      <c r="L26" s="7"/>
      <c r="M26" s="7"/>
      <c r="N26" s="7"/>
      <c r="O26" s="7"/>
      <c r="P26" s="7"/>
      <c r="Q26" s="7"/>
      <c r="R26" s="7"/>
      <c r="S26" s="7"/>
    </row>
    <row r="27" spans="1:19" s="10" customFormat="1" ht="52.5" thickBot="1" x14ac:dyDescent="0.4">
      <c r="A27" s="19">
        <f t="shared" si="1"/>
        <v>46387</v>
      </c>
      <c r="B27" s="43">
        <f>A27+16*7</f>
        <v>46499</v>
      </c>
      <c r="C27" s="44">
        <f>B27+4*7</f>
        <v>46527</v>
      </c>
      <c r="D27" s="55" t="s">
        <v>54</v>
      </c>
      <c r="E27" s="7"/>
      <c r="F27" s="7"/>
      <c r="G27" s="7"/>
      <c r="H27" s="7"/>
      <c r="I27" s="7"/>
      <c r="J27" s="7"/>
      <c r="K27" s="7"/>
      <c r="L27" s="7"/>
      <c r="M27" s="7"/>
      <c r="N27" s="7"/>
      <c r="O27" s="7"/>
      <c r="P27" s="7"/>
      <c r="Q27" s="7"/>
      <c r="R27" s="7"/>
      <c r="S27" s="7"/>
    </row>
    <row r="28" spans="1:19" s="10" customFormat="1" x14ac:dyDescent="0.35">
      <c r="A28" s="13">
        <v>46477</v>
      </c>
      <c r="B28" s="108"/>
      <c r="C28" s="9"/>
      <c r="D28" s="27"/>
      <c r="E28" s="7"/>
      <c r="F28" s="7"/>
      <c r="G28" s="7"/>
      <c r="H28" s="7"/>
      <c r="I28" s="7"/>
      <c r="J28" s="7"/>
      <c r="K28" s="7"/>
      <c r="L28" s="7"/>
      <c r="M28" s="7"/>
      <c r="N28" s="7"/>
      <c r="O28" s="7"/>
      <c r="P28" s="7"/>
      <c r="Q28" s="7"/>
      <c r="R28" s="7"/>
      <c r="S28" s="7"/>
    </row>
    <row r="29" spans="1:19" s="10" customFormat="1" x14ac:dyDescent="0.35">
      <c r="A29" s="13">
        <v>46568</v>
      </c>
      <c r="B29" s="108"/>
      <c r="C29" s="9"/>
      <c r="D29" s="27"/>
      <c r="E29" s="7"/>
      <c r="F29" s="7"/>
      <c r="G29" s="7"/>
      <c r="H29" s="7"/>
      <c r="I29" s="7"/>
      <c r="J29" s="7"/>
      <c r="K29" s="7"/>
      <c r="L29" s="7"/>
      <c r="M29" s="7"/>
      <c r="N29" s="7"/>
      <c r="O29" s="7"/>
      <c r="P29" s="7"/>
      <c r="Q29" s="7"/>
      <c r="R29" s="7"/>
      <c r="S29" s="7"/>
    </row>
    <row r="30" spans="1:19" s="10" customFormat="1" x14ac:dyDescent="0.35">
      <c r="A30" s="13">
        <v>46660</v>
      </c>
      <c r="B30" s="108"/>
      <c r="C30" s="9"/>
      <c r="D30" s="27"/>
      <c r="E30" s="7"/>
      <c r="F30" s="7"/>
      <c r="G30" s="7"/>
      <c r="H30" s="7"/>
      <c r="I30" s="7"/>
      <c r="J30" s="7"/>
      <c r="K30" s="7"/>
      <c r="L30" s="7"/>
      <c r="M30" s="7"/>
      <c r="N30" s="7"/>
      <c r="O30" s="7"/>
      <c r="P30" s="7"/>
      <c r="Q30" s="7"/>
      <c r="R30" s="7"/>
      <c r="S30" s="7"/>
    </row>
    <row r="31" spans="1:19" s="10" customFormat="1" ht="52.5" thickBot="1" x14ac:dyDescent="0.4">
      <c r="A31" s="42">
        <v>46752</v>
      </c>
      <c r="B31" s="43">
        <f>A31+16*7</f>
        <v>46864</v>
      </c>
      <c r="C31" s="44">
        <f>B31+4*7</f>
        <v>46892</v>
      </c>
      <c r="D31" s="55" t="s">
        <v>54</v>
      </c>
      <c r="E31" s="7"/>
      <c r="F31" s="7"/>
      <c r="G31" s="7"/>
      <c r="H31" s="7"/>
      <c r="I31" s="7"/>
      <c r="J31" s="7"/>
      <c r="K31" s="7"/>
      <c r="L31" s="7"/>
      <c r="M31" s="7"/>
      <c r="N31" s="7"/>
      <c r="O31" s="7"/>
      <c r="P31" s="7"/>
      <c r="Q31" s="7"/>
      <c r="R31" s="7"/>
      <c r="S31" s="7"/>
    </row>
    <row r="32" spans="1:19" s="3" customFormat="1" x14ac:dyDescent="0.35">
      <c r="A32" s="2" t="s">
        <v>19</v>
      </c>
    </row>
    <row r="33" spans="1:37" s="3" customFormat="1" ht="25.5" customHeight="1" x14ac:dyDescent="0.35">
      <c r="A33" s="68" t="s">
        <v>21</v>
      </c>
      <c r="B33" s="69"/>
      <c r="C33" s="69"/>
      <c r="D33" s="69"/>
      <c r="E33" s="69"/>
      <c r="F33" s="69"/>
      <c r="G33" s="69"/>
      <c r="H33" s="69"/>
      <c r="I33" s="69"/>
      <c r="J33" s="69"/>
      <c r="K33" s="69"/>
      <c r="L33" s="69"/>
      <c r="M33" s="69"/>
      <c r="N33" s="69"/>
      <c r="O33" s="20"/>
      <c r="P33" s="20"/>
      <c r="Q33" s="20"/>
      <c r="R33" s="20"/>
      <c r="S33" s="20"/>
      <c r="T33" s="20"/>
      <c r="U33" s="20"/>
      <c r="V33" s="20"/>
      <c r="W33" s="20"/>
      <c r="X33" s="20"/>
      <c r="Y33" s="20"/>
      <c r="Z33" s="20"/>
      <c r="AA33" s="20"/>
      <c r="AB33" s="20"/>
      <c r="AC33" s="20"/>
      <c r="AD33" s="20"/>
      <c r="AE33" s="20"/>
      <c r="AF33" s="20"/>
      <c r="AG33" s="20"/>
      <c r="AH33" s="20"/>
      <c r="AI33" s="20"/>
      <c r="AJ33" s="20"/>
      <c r="AK33" s="20"/>
    </row>
    <row r="34" spans="1:37" s="3" customFormat="1" x14ac:dyDescent="0.35">
      <c r="A34" s="2" t="s">
        <v>44</v>
      </c>
    </row>
    <row r="35" spans="1:37" s="3" customFormat="1" x14ac:dyDescent="0.35">
      <c r="A35" s="2" t="s">
        <v>45</v>
      </c>
    </row>
    <row r="36" spans="1:37" s="3" customFormat="1" x14ac:dyDescent="0.35"/>
    <row r="37" spans="1:37" s="3" customFormat="1" x14ac:dyDescent="0.35"/>
    <row r="38" spans="1:37" s="3" customFormat="1" x14ac:dyDescent="0.35"/>
    <row r="39" spans="1:37" s="3" customFormat="1" x14ac:dyDescent="0.35"/>
    <row r="40" spans="1:37" s="3" customFormat="1" x14ac:dyDescent="0.35"/>
    <row r="41" spans="1:37" s="3" customFormat="1" x14ac:dyDescent="0.35"/>
    <row r="42" spans="1:37" s="3" customFormat="1" x14ac:dyDescent="0.35"/>
    <row r="43" spans="1:37" s="3" customFormat="1" x14ac:dyDescent="0.35"/>
    <row r="44" spans="1:37" s="3" customFormat="1" x14ac:dyDescent="0.35"/>
    <row r="45" spans="1:37" s="3" customFormat="1" x14ac:dyDescent="0.35"/>
    <row r="46" spans="1:37" s="3" customFormat="1" x14ac:dyDescent="0.35"/>
    <row r="47" spans="1:37" s="3" customFormat="1" x14ac:dyDescent="0.35"/>
    <row r="48" spans="1:37"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sheetData>
  <mergeCells count="8">
    <mergeCell ref="A2:D4"/>
    <mergeCell ref="E2:G4"/>
    <mergeCell ref="B5:D5"/>
    <mergeCell ref="A33:N33"/>
    <mergeCell ref="A6:A7"/>
    <mergeCell ref="B6:B7"/>
    <mergeCell ref="C6:C7"/>
    <mergeCell ref="D6:D7"/>
  </mergeCells>
  <pageMargins left="0.70866141732283472" right="0.70866141732283472" top="0.74803149606299213" bottom="0.74803149606299213" header="0.31496062992125984" footer="0.31496062992125984"/>
  <pageSetup paperSize="8" scale="52" fitToWidth="0" orientation="landscape" r:id="rId1"/>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1B5DD-9C54-495E-939D-308A7110F4E4}">
  <dimension ref="A2:Z13"/>
  <sheetViews>
    <sheetView workbookViewId="0"/>
  </sheetViews>
  <sheetFormatPr defaultRowHeight="14.5" x14ac:dyDescent="0.35"/>
  <cols>
    <col min="1" max="1" width="16.81640625" customWidth="1"/>
    <col min="2" max="2" width="11.6328125" customWidth="1"/>
    <col min="3" max="3" width="10.90625" customWidth="1"/>
    <col min="5" max="5" width="11" customWidth="1"/>
    <col min="6" max="6" width="10.6328125" customWidth="1"/>
  </cols>
  <sheetData>
    <row r="2" spans="1:26" x14ac:dyDescent="0.35">
      <c r="A2" s="70" t="s">
        <v>57</v>
      </c>
      <c r="B2" s="70"/>
      <c r="C2" s="70"/>
      <c r="D2" s="70"/>
      <c r="E2" s="66" t="s">
        <v>65</v>
      </c>
      <c r="F2" s="66"/>
      <c r="G2" s="66"/>
      <c r="H2" s="3"/>
      <c r="I2" s="3"/>
      <c r="J2" s="3"/>
    </row>
    <row r="3" spans="1:26" x14ac:dyDescent="0.35">
      <c r="A3" s="70"/>
      <c r="B3" s="70"/>
      <c r="C3" s="70"/>
      <c r="D3" s="70"/>
      <c r="E3" s="66"/>
      <c r="F3" s="66"/>
      <c r="G3" s="66"/>
      <c r="H3" s="23"/>
      <c r="I3" s="21"/>
      <c r="J3" s="21"/>
    </row>
    <row r="4" spans="1:26" ht="15" thickBot="1" x14ac:dyDescent="0.4">
      <c r="A4" s="70"/>
      <c r="B4" s="70"/>
      <c r="C4" s="70"/>
      <c r="D4" s="70"/>
      <c r="E4" s="67"/>
      <c r="F4" s="67"/>
      <c r="G4" s="67"/>
      <c r="H4" s="3"/>
      <c r="I4" s="3"/>
      <c r="J4" s="3"/>
    </row>
    <row r="5" spans="1:26" ht="15" thickBot="1" x14ac:dyDescent="0.4">
      <c r="A5" s="1"/>
      <c r="B5" s="71" t="s">
        <v>62</v>
      </c>
      <c r="C5" s="72"/>
      <c r="D5" s="73"/>
      <c r="E5" s="74" t="s">
        <v>63</v>
      </c>
      <c r="F5" s="75"/>
      <c r="G5" s="76"/>
      <c r="H5" s="3"/>
      <c r="I5" s="3"/>
      <c r="J5" s="3"/>
    </row>
    <row r="6" spans="1:26" x14ac:dyDescent="0.35">
      <c r="A6" s="98" t="s">
        <v>16</v>
      </c>
      <c r="B6" s="85" t="s">
        <v>20</v>
      </c>
      <c r="C6" s="87" t="s">
        <v>17</v>
      </c>
      <c r="D6" s="77" t="s">
        <v>18</v>
      </c>
      <c r="E6" s="79" t="s">
        <v>20</v>
      </c>
      <c r="F6" s="81" t="s">
        <v>17</v>
      </c>
      <c r="G6" s="83" t="s">
        <v>18</v>
      </c>
      <c r="H6" s="3"/>
      <c r="I6" s="3"/>
      <c r="J6" s="3"/>
    </row>
    <row r="7" spans="1:26" ht="76.5" customHeight="1" thickBot="1" x14ac:dyDescent="0.4">
      <c r="A7" s="99"/>
      <c r="B7" s="86"/>
      <c r="C7" s="88"/>
      <c r="D7" s="78"/>
      <c r="E7" s="80"/>
      <c r="F7" s="82"/>
      <c r="G7" s="84"/>
    </row>
    <row r="8" spans="1:26" ht="65" customHeight="1" thickBot="1" x14ac:dyDescent="0.4">
      <c r="A8" s="59" t="s">
        <v>58</v>
      </c>
      <c r="B8" s="60" t="s">
        <v>59</v>
      </c>
      <c r="C8" s="61" t="s">
        <v>64</v>
      </c>
      <c r="D8" s="62" t="s">
        <v>60</v>
      </c>
      <c r="E8" s="63" t="s">
        <v>61</v>
      </c>
      <c r="F8" s="64" t="s">
        <v>64</v>
      </c>
      <c r="G8" s="65" t="s">
        <v>60</v>
      </c>
    </row>
    <row r="9" spans="1:26" ht="15" thickBot="1" x14ac:dyDescent="0.4">
      <c r="A9" s="42">
        <v>46752</v>
      </c>
      <c r="B9" s="43">
        <f>A9+18*7</f>
        <v>46878</v>
      </c>
      <c r="C9" s="44" t="s">
        <v>64</v>
      </c>
      <c r="D9" s="55" t="s">
        <v>60</v>
      </c>
      <c r="E9" s="45">
        <f>A9+24*7</f>
        <v>46920</v>
      </c>
      <c r="F9" s="46" t="s">
        <v>64</v>
      </c>
      <c r="G9" s="56" t="s">
        <v>60</v>
      </c>
    </row>
    <row r="10" spans="1:26" x14ac:dyDescent="0.35">
      <c r="A10" s="3"/>
      <c r="B10" s="3"/>
      <c r="C10" s="3"/>
      <c r="D10" s="3"/>
      <c r="E10" s="3"/>
      <c r="F10" s="3"/>
      <c r="G10" s="3"/>
    </row>
    <row r="11" spans="1:26" x14ac:dyDescent="0.35">
      <c r="A11" s="2" t="s">
        <v>19</v>
      </c>
      <c r="B11" s="3"/>
      <c r="C11" s="3"/>
      <c r="D11" s="3"/>
      <c r="E11" s="3"/>
      <c r="F11" s="3"/>
      <c r="G11" s="3"/>
    </row>
    <row r="12" spans="1:26" ht="25.5" customHeight="1" x14ac:dyDescent="0.35">
      <c r="A12" s="68" t="s">
        <v>21</v>
      </c>
      <c r="B12" s="69"/>
      <c r="C12" s="69"/>
      <c r="D12" s="69"/>
      <c r="E12" s="69"/>
      <c r="F12" s="69"/>
      <c r="G12" s="69"/>
      <c r="H12" s="69"/>
      <c r="I12" s="69"/>
      <c r="J12" s="69"/>
      <c r="K12" s="69"/>
      <c r="L12" s="69"/>
      <c r="M12" s="69"/>
      <c r="N12" s="69"/>
      <c r="O12" s="69"/>
      <c r="P12" s="69"/>
      <c r="Q12" s="69"/>
      <c r="R12" s="69"/>
      <c r="S12" s="69"/>
      <c r="T12" s="69"/>
      <c r="U12" s="69"/>
      <c r="V12" s="69"/>
      <c r="W12" s="69"/>
      <c r="X12" s="69"/>
      <c r="Y12" s="69"/>
      <c r="Z12" s="69"/>
    </row>
    <row r="13" spans="1:26" x14ac:dyDescent="0.35">
      <c r="A13" s="68" t="s">
        <v>66</v>
      </c>
      <c r="B13" s="69"/>
      <c r="C13" s="69"/>
      <c r="D13" s="69"/>
      <c r="E13" s="69"/>
      <c r="F13" s="69"/>
      <c r="G13" s="69"/>
      <c r="H13" s="69"/>
      <c r="I13" s="69"/>
      <c r="J13" s="69"/>
      <c r="K13" s="69"/>
      <c r="L13" s="69"/>
      <c r="M13" s="69"/>
      <c r="N13" s="69"/>
      <c r="O13" s="69"/>
      <c r="P13" s="69"/>
      <c r="Q13" s="69"/>
      <c r="R13" s="69"/>
      <c r="S13" s="69"/>
      <c r="T13" s="69"/>
      <c r="U13" s="69"/>
      <c r="V13" s="69"/>
      <c r="W13" s="69"/>
      <c r="X13" s="69"/>
      <c r="Y13" s="69"/>
      <c r="Z13" s="69"/>
    </row>
  </sheetData>
  <mergeCells count="13">
    <mergeCell ref="A13:Z13"/>
    <mergeCell ref="G6:G7"/>
    <mergeCell ref="A12:Z12"/>
    <mergeCell ref="A2:D4"/>
    <mergeCell ref="E2:G4"/>
    <mergeCell ref="B5:D5"/>
    <mergeCell ref="E5:G5"/>
    <mergeCell ref="A6:A7"/>
    <mergeCell ref="B6:B7"/>
    <mergeCell ref="C6:C7"/>
    <mergeCell ref="D6:D7"/>
    <mergeCell ref="E6:E7"/>
    <mergeCell ref="F6:F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ct:contentTypeSchema xmlns:ct="http://schemas.microsoft.com/office/2006/metadata/contentType" xmlns:ma="http://schemas.microsoft.com/office/2006/metadata/properties/metaAttributes" ct:_="" ma:_="" ma:contentTypeName="ERIS Document" ma:contentTypeID="0x01010091A46842D15FE545943476792E046C3100EE2EC7EB11DA7247A356E24E541A5934" ma:contentTypeVersion="96" ma:contentTypeDescription="" ma:contentTypeScope="" ma:versionID="ef0f1559e09dd6613a11fcbdc7864a71">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3aed9b6774010b5c160b79f3d7463197"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5:IconOverlay"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1"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2" nillable="true" ma:displayName="FilenameMeetingType" ma:internalName="FilenameMeetingType">
      <xsd:simpleType>
        <xsd:restriction base="dms:Choice">
          <xsd:enumeration value="MB"/>
          <xsd:enumeration value="BoS"/>
          <xsd:enumeration value="..."/>
        </xsd:restriction>
      </xsd:simpleType>
    </xsd:element>
    <xsd:element name="NextMeetingType" ma:index="33"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4" nillable="true" ma:displayName="FilenameMeetingAgendaNo" ma:internalName="FilenameMeetingAgendaNo">
      <xsd:simpleType>
        <xsd:restriction base="dms:Text"/>
      </xsd:simpleType>
    </xsd:element>
    <xsd:element name="FilenameMeetingNo" ma:index="35" nillable="true" ma:displayName="FilenameMeetingNo" ma:internalName="FilenameMeetingNo">
      <xsd:simpleType>
        <xsd:restriction base="dms:Text"/>
      </xsd:simpleType>
    </xsd:element>
    <xsd:element name="NextMeeting" ma:index="36" nillable="true" ma:displayName="NextMeeting" ma:internalName="NextMeeting">
      <xsd:simpleType>
        <xsd:restriction base="dms:Text"/>
      </xsd:simpleType>
    </xsd:element>
    <xsd:element name="SourceDocumentInfo" ma:index="37" nillable="true" ma:displayName="SourceDocumentInfo" ma:internalName="SourceDocumentInfo">
      <xsd:simpleType>
        <xsd:restriction base="dms:Note">
          <xsd:maxLength value="255"/>
        </xsd:restriction>
      </xsd:simpleType>
    </xsd:element>
    <xsd:element name="NextMeetingSubfolder" ma:index="38" nillable="true" ma:displayName="NextMeetingSubfolder" ma:internalName="NextMeetingSubfolder">
      <xsd:simpleType>
        <xsd:restriction base="dms:Text"/>
      </xsd:simpleType>
    </xsd:element>
    <xsd:element name="SubmittingDepartment" ma:index="39" nillable="true" ma:displayName="SubmittingDepartment" ma:internalName="SubmittingDepartment">
      <xsd:simpleType>
        <xsd:restriction base="dms:Text"/>
      </xsd:simpleType>
    </xsd:element>
    <xsd:element name="MeetingApprovalPath" ma:index="40"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300</Value>
      <Value>348</Value>
      <Value>143</Value>
      <Value>37</Value>
      <Value>1</Value>
      <Value>17</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Technical Document</TermName>
          <TermId xmlns="http://schemas.microsoft.com/office/infopath/2007/PartnerControls">1a5bea9a-9455-4b42-9695-f3d22fbcc445</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fd69de8f-3750-4a72-949a-4a1f2c9d5910</TermId>
        </TermInfo>
        <TermInfo xmlns="http://schemas.microsoft.com/office/infopath/2007/PartnerControls">
          <TermName xmlns="http://schemas.microsoft.com/office/infopath/2007/PartnerControls">Solvency II</TermName>
          <TermId xmlns="http://schemas.microsoft.com/office/infopath/2007/PartnerControls">9d7de132-f9bd-4b68-83a5-47bf5bf01789</TermId>
        </TermInfo>
        <TermInfo xmlns="http://schemas.microsoft.com/office/infopath/2007/PartnerControls">
          <TermName xmlns="http://schemas.microsoft.com/office/infopath/2007/PartnerControls">XBRL</TermName>
          <TermId xmlns="http://schemas.microsoft.com/office/infopath/2007/PartnerControls">1242a4b0-7014-459f-9c6b-98562e98d8ba</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EIOPA(2022)0017833</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SharedWithUsers xmlns="cf4a8ed1-af04-4193-9791-96b7b3bcb96f">
      <UserInfo>
        <DisplayName>Mattia Duma</DisplayName>
        <AccountId>785</AccountId>
        <AccountType/>
      </UserInfo>
    </SharedWithUsers>
  </documentManagement>
</p:properti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62DF8703-F870-4C90-9513-BAD9ADF4DD33}">
  <ds:schemaRefs>
    <ds:schemaRef ds:uri="http://schemas.microsoft.com/sharepoint/v3/contenttype/forms"/>
  </ds:schemaRefs>
</ds:datastoreItem>
</file>

<file path=customXml/itemProps2.xml><?xml version="1.0" encoding="utf-8"?>
<ds:datastoreItem xmlns:ds="http://schemas.openxmlformats.org/officeDocument/2006/customXml" ds:itemID="{D8CFBDB1-F157-4280-81DF-BD72603DC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8EA89-D713-4C70-86DA-AA4256D54A31}">
  <ds:schemaRefs>
    <ds:schemaRef ds:uri="http://schemas.microsoft.com/office/2006/documentManagement/types"/>
    <ds:schemaRef ds:uri="http://purl.org/dc/dcmitype/"/>
    <ds:schemaRef ds:uri="http://schemas.microsoft.com/office/2006/metadata/properties"/>
    <ds:schemaRef ds:uri="http://purl.org/dc/elements/1.1/"/>
    <ds:schemaRef ds:uri="0bee1c46-bdab-411b-a655-5401df9df4b3"/>
    <ds:schemaRef ds:uri="http://purl.org/dc/terms/"/>
    <ds:schemaRef ds:uri="http://schemas.microsoft.com/office/infopath/2007/PartnerControls"/>
    <ds:schemaRef ds:uri="http://schemas.microsoft.com/sharepoint/v3"/>
    <ds:schemaRef ds:uri="http://schemas.openxmlformats.org/package/2006/metadata/core-properties"/>
    <ds:schemaRef ds:uri="http://schemas.microsoft.com/sharepoint/v4"/>
    <ds:schemaRef ds:uri="cf4a8ed1-af04-4193-9791-96b7b3bcb96f"/>
    <ds:schemaRef ds:uri="http://www.w3.org/XML/1998/namespace"/>
  </ds:schemaRefs>
</ds:datastoreItem>
</file>

<file path=customXml/itemProps4.xml><?xml version="1.0" encoding="utf-8"?>
<ds:datastoreItem xmlns:ds="http://schemas.openxmlformats.org/officeDocument/2006/customXml" ds:itemID="{575882D0-A374-4ECA-8D13-7826492BDF0E}">
  <ds:schemaRefs>
    <ds:schemaRef ds:uri="http://schemas.microsoft.com/sharepoint/v3/contenttype/forms/url"/>
  </ds:schemaRefs>
</ds:datastoreItem>
</file>

<file path=customXml/itemProps5.xml><?xml version="1.0" encoding="utf-8"?>
<ds:datastoreItem xmlns:ds="http://schemas.openxmlformats.org/officeDocument/2006/customXml" ds:itemID="{5C7E6E51-C4F2-478D-92C8-9CA0DCC00B1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SII Taxonomy Roadmap</vt:lpstr>
      <vt:lpstr>PF Taxonomy Roadmap</vt:lpstr>
      <vt:lpstr>PEPP Taxonomy Roadmap </vt:lpstr>
      <vt:lpstr>IRRD Taxonomy Roadmap</vt:lpstr>
      <vt:lpstr>'PEPP Taxonomy Roadmap '!Print_Area</vt:lpstr>
      <vt:lpstr>'PF Taxonomy Roadmap'!Print_Area</vt:lpstr>
      <vt:lpstr>'SII Taxonomy Roadmap'!Print_Area</vt:lpstr>
      <vt:lpstr>'PEPP Taxonomy Roadmap '!Print_Titles</vt:lpstr>
      <vt:lpstr>'PF Taxonomy Roadmap'!Print_Titles</vt:lpstr>
      <vt:lpstr>'SII Taxonomy Roadmap'!Print_Titles</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EIOPA</dc:creator>
  <cp:lastPrinted>2017-02-13T12:47:31Z</cp:lastPrinted>
  <dcterms:created xsi:type="dcterms:W3CDTF">2013-12-17T09:36:45Z</dcterms:created>
  <dcterms:modified xsi:type="dcterms:W3CDTF">2026-07-15T13:55:56Z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0x01010091A46842D15FE545943476792E046C3100EE2EC7EB11DA7247A356E24E541A5934</vt:lpwstr>
  </property>
  <property fmtid="{D5CDD505-2E9C-101B-9397-08002B2CF9AE}" pid="3" name="_NewReviewCycle">
    <vt:lpwstr/>
  </property>
  <property fmtid="{D5CDD505-2E9C-101B-9397-08002B2CF9AE}" pid="4" name="RecordPoint_RecordNumberSubmitted">
    <vt:lpwstr>EIOPA(2022)0017833</vt:lpwstr>
  </property>
  <property fmtid="{D5CDD505-2E9C-101B-9397-08002B2CF9AE}" pid="5" name="RecordPoint_ActiveItemWebId">
    <vt:lpwstr>{415f9ec0-6786-4cb5-b17c-495268514465}</vt:lpwstr>
  </property>
  <property fmtid="{D5CDD505-2E9C-101B-9397-08002B2CF9AE}" pid="6" name="ERIS_Department">
    <vt:lpwstr>17;#Supervisory Processes Department|3a9db3ad-f1a2-49c0-8c29-af39c608fb30</vt:lpwstr>
  </property>
  <property fmtid="{D5CDD505-2E9C-101B-9397-08002B2CF9AE}" pid="7" name="RecordPoint_WorkflowType">
    <vt:lpwstr>ActiveSubmitStub</vt:lpwstr>
  </property>
  <property fmtid="{D5CDD505-2E9C-101B-9397-08002B2CF9AE}" pid="8" name="ERIS_DocumentType">
    <vt:lpwstr>37;#Technical Document|1a5bea9a-9455-4b42-9695-f3d22fbcc445</vt:lpwstr>
  </property>
  <property fmtid="{D5CDD505-2E9C-101B-9397-08002B2CF9AE}" pid="9" name="ERIS_Language">
    <vt:lpwstr>1;#English|2741a941-2920-4ba4-aa70-d8ed6ac1785d</vt:lpwstr>
  </property>
  <property fmtid="{D5CDD505-2E9C-101B-9397-08002B2CF9AE}" pid="10" name="RecordPoint_ActiveItemSiteId">
    <vt:lpwstr>{4e0ecd3f-9063-4e3b-8a23-d89e0484feca}</vt:lpwstr>
  </property>
  <property fmtid="{D5CDD505-2E9C-101B-9397-08002B2CF9AE}" pid="11" name="RecordPoint_ActiveItemListId">
    <vt:lpwstr>{81c2e4c6-a3bf-4ebd-9347-59d98db20079}</vt:lpwstr>
  </property>
  <property fmtid="{D5CDD505-2E9C-101B-9397-08002B2CF9AE}" pid="12" name="RecordPoint_ActiveItemUniqueId">
    <vt:lpwstr>{f7ae831c-907a-413a-aad2-a0e998fa405c}</vt:lpwstr>
  </property>
  <property fmtid="{D5CDD505-2E9C-101B-9397-08002B2CF9AE}" pid="13" name="RecordPoint_SubmissionCompleted">
    <vt:lpwstr>2026-01-05T15:59:38.6580465+01:00</vt:lpwstr>
  </property>
  <property fmtid="{D5CDD505-2E9C-101B-9397-08002B2CF9AE}" pid="14" name="ERIS_Keywords">
    <vt:lpwstr>300;#Data Collection|fd69de8f-3750-4a72-949a-4a1f2c9d5910;#143;#Solvency II|9d7de132-f9bd-4b68-83a5-47bf5bf01789;#348;#XBRL|1242a4b0-7014-459f-9c6b-98562e98d8ba</vt:lpwstr>
  </property>
  <property fmtid="{D5CDD505-2E9C-101B-9397-08002B2CF9AE}" pid="15" name="MDU">
    <vt:lpwstr>UPD</vt:lpwstr>
  </property>
  <property fmtid="{D5CDD505-2E9C-101B-9397-08002B2CF9AE}" pid="16" name="RecordPoint_SubmissionDate">
    <vt:lpwstr/>
  </property>
  <property fmtid="{D5CDD505-2E9C-101B-9397-08002B2CF9AE}" pid="17" name="RecordPoint_ActiveItemMoved">
    <vt:lpwstr/>
  </property>
  <property fmtid="{D5CDD505-2E9C-101B-9397-08002B2CF9AE}" pid="18" name="RecordPoint_RecordFormat">
    <vt:lpwstr/>
  </property>
</Properties>
</file>