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<sst xmlns="http://schemas.openxmlformats.org/spreadsheetml/2006/main" count="1204" uniqueCount="727">
  <si>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</si>
  <si>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</si>
  <si>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</si>
  <si>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</si>
  <si>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</si>
  <si>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</si>
  <si>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</si>
  <si>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</si>
  <si>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</si>
  <si>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</si>
  <si>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</si>
  <si>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</si>
  <si>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</si>
  <si>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</si>
  <si>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</si>
  <si>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</si>
  <si>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</si>
  <si>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</si>
  <si>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</si>
  <si>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</si>
  <si>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</si>
  <si>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</si>
  <si>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</si>
  <si>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</si>
  <si>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</si>
  <si>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</si>
  <si>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</si>
  <si>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</si>
  <si>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</si>
  <si>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</si>
  <si>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</si>
  <si>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</si>
  <si>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</si>
  <si>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</si>
  <si>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</si>
  <si>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</si>
  <si>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</si>
  <si>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</si>
  <si>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</si>
  <si>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</si>
  <si>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</si>
  <si>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</si>
  <si>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</si>
  <si>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</si>
  <si>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</si>
  <si>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</si>
  <si>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</si>
  <si>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</si>
  <si>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</si>
  <si>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</si>
  <si>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</si>
  <si>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</si>
  <si>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</si>
  <si>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</si>
  <si>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</si>
  <si>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</si>
  <si>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</si>
  <si>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</si>
  <si>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</si>
  <si>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</si>
  <si>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</si>
  <si>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</si>
  <si>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</si>
  <si>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</si>
  <si>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</si>
  <si>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</si>
  <si>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</si>
  <si>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</si>
  <si>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</si>
  <si>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</si>
  <si>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</si>
  <si>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</si>
  <si>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</si>
  <si>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</si>
  <si>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</si>
  <si>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</si>
  <si>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</si>
  <si>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</si>
  <si>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</si>
  <si>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</si>
  <si>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</si>
  <si>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</si>
  <si>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</si>
  <si>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</si>
  <si>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</si>
  <si>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</si>
  <si>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</si>
  <si>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</si>
  <si>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</si>
  <si>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</si>
  <si>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</si>
  <si>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</si>
  <si>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</si>
  <si>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</si>
  <si>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</si>
  <si>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</si>
  <si>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</si>
  <si>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</si>
  <si>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</si>
  <si>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</si>
  <si>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</si>
  <si>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</si>
  <si>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</si>
  <si>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</si>
  <si>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</si>
  <si>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</si>
  <si>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</si>
  <si>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</si>
  <si>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</si>
  <si>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</si>
  <si>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</si>
  <si>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</si>
  <si>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</si>
  <si>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</si>
  <si>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</si>
  <si>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</si>
  <si>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</si>
  <si>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</si>
  <si>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</si>
  <si>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</si>
  <si>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</si>
  <si>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</si>
  <si>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</si>
  <si>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</si>
  <si>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</si>
  <si>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</si>
  <si>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</si>
  <si>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</si>
  <si>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</si>
  <si>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</si>
  <si>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</si>
  <si>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</si>
  <si>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</si>
  <si>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</si>
  <si>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</si>
  <si>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</si>
  <si>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</si>
  <si>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</si>
  <si>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</si>
  <si>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</si>
  <si>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</si>
  <si>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</si>
  <si>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</si>
  <si>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</si>
  <si>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</si>
  <si>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</si>
  <si>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</si>
  <si>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</si>
  <si>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</si>
  <si>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</si>
  <si>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</si>
  <si>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</si>
  <si>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</si>
  <si>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</si>
  <si>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</si>
  <si>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</si>
  <si>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</si>
  <si>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</si>
  <si>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</si>
  <si>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</si>
  <si>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</si>
  <si>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</si>
  <si>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</si>
  <si>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</si>
  <si>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</si>
  <si>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</si>
  <si>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</si>
  <si>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</si>
  <si>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</si>
  <si>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</si>
  <si>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</si>
  <si>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</si>
  <si>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</si>
  <si>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</si>
  <si>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</si>
  <si>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</si>
  <si>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</si>
  <si>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</si>
  <si>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</si>
  <si>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</si>
  <si>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</si>
  <si>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</si>
  <si>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</si>
  <si>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</si>
  <si>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</si>
  <si>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</si>
  <si>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</si>
  <si>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</si>
  <si>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</si>
  <si>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</si>
  <si>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</si>
  <si>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</si>
  <si>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</si>
  <si>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</si>
  <si>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</si>
  <si>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</si>
  <si>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</si>
  <si>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</si>
  <si>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</si>
  <si>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</si>
  <si>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</si>
  <si>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</si>
  <si>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</si>
  <si>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</si>
  <si>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</si>
  <si>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</si>
  <si>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</si>
  <si>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</si>
  <si>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</si>
  <si>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</si>
  <si>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</si>
  <si>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</si>
  <si>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</si>
  <si>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</si>
  <si>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</si>
  <si>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</si>
  <si>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</si>
  <si>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</si>
  <si>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</si>
  <si>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</si>
  <si>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</si>
  <si>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</si>
  <si>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</si>
  <si>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</si>
  <si>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</si>
  <si>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</si>
  <si>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</si>
  <si>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</si>
  <si>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</si>
  <si>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</si>
  <si>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</si>
  <si>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</si>
  <si>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</si>
  <si>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</si>
  <si>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</si>
  <si>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</si>
  <si>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</si>
  <si>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</si>
  <si>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</si>
  <si>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</si>
  <si>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</si>
  <si>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</si>
  <si>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</si>
  <si>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</si>
  <si>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</si>
  <si>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</si>
  <si>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</si>
  <si>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</si>
  <si>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</si>
  <si>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</si>
  <si>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</si>
  <si>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</si>
  <si>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</si>
  <si>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</si>
  <si>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</si>
  <si>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</si>
  <si>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</si>
  <si>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</si>
  <si>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</si>
  <si>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</si>
  <si>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</si>
  <si>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</si>
  <si>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</si>
  <si>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</si>
  <si>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</si>
  <si>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</si>
  <si>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</si>
  <si>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</si>
  <si>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</si>
  <si>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</si>
  <si>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</si>
  <si>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</si>
  <si>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</si>
  <si>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</si>
  <si>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</si>
  <si>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</si>
  <si>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</si>
  <si>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</si>
  <si>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</si>
  <si>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</si>
  <si>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</si>
  <si>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</si>
  <si>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</si>
  <si>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</si>
  <si>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</si>
  <si>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</si>
  <si>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</si>
  <si>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</si>
  <si>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</si>
  <si>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</si>
  <si>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</si>
  <si>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</si>
  <si>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</si>
  <si>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</si>
  <si>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</si>
  <si>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</si>
  <si>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</si>
  <si>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</si>
  <si>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</si>
  <si>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</si>
  <si>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</si>
  <si>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</si>
  <si>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</si>
  <si>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</si>
  <si>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</si>
  <si>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</si>
  <si>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</si>
  <si>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</si>
  <si>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</si>
  <si>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</si>
  <si>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</si>
  <si>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</si>
  <si>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</si>
  <si>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</si>
  <si>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</si>
  <si>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</si>
  <si>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</si>
  <si>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</si>
  <si>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</si>
  <si>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</si>
  <si>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</si>
  <si>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</si>
  <si>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</si>
  <si>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</si>
  <si>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</si>
  <si>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</si>
  <si>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</si>
  <si>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</si>
  <si>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</si>
  <si>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</si>
  <si>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</si>
  <si>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</si>
  <si>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</si>
  <si>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</si>
  <si>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</si>
  <si>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</si>
  <si>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</si>
  <si>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</si>
  <si>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</si>
  <si>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</si>
  <si>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</si>
  <si>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</si>
  <si>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</si>
  <si>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</si>
  <si>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</si>
  <si>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</si>
  <si>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</si>
  <si>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</si>
  <si>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</si>
  <si>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</si>
  <si>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</si>
  <si>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</si>
  <si>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</si>
  <si>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</si>
  <si>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</si>
  <si>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</si>
  <si>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</si>
  <si>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</si>
  <si>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</si>
  <si>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</si>
  <si>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</si>
  <si>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</si>
  <si>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</si>
  <si>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</si>
  <si>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</si>
  <si>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</si>
  <si>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</si>
  <si>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</si>
  <si>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</si>
  <si>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</si>
  <si>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</si>
  <si>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</si>
  <si>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</si>
  <si>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</si>
  <si>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</si>
  <si>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</si>
  <si>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</si>
  <si>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</si>
  <si>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</si>
  <si>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</si>
  <si>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</si>
  <si>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</si>
  <si>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</si>
  <si>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</si>
  <si>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</si>
  <si>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</si>
  <si>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</si>
  <si>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</si>
  <si>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</si>
  <si>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</si>
  <si>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</si>
  <si>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</si>
  <si>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</si>
  <si>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</si>
  <si>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</si>
  <si>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</si>
  <si>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</si>
  <si>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</si>
  <si>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</si>
  <si>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</si>
  <si>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</si>
  <si>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</si>
  <si>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</si>
  <si>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</si>
  <si>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</si>
  <si>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</si>
  <si>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</si>
  <si>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</si>
  <si>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</si>
  <si>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</si>
  <si>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</si>
  <si>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</si>
  <si>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</si>
  <si>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</si>
  <si>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</si>
  <si>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</si>
  <si>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</si>
  <si>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</si>
  <si>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</si>
  <si>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</si>
  <si>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</si>
  <si>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</si>
  <si>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</si>
  <si>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</si>
  <si>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</si>
  <si>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</si>
  <si>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</si>
  <si>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</si>
  <si>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</si>
  <si>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</si>
  <si>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</si>
  <si>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</si>
  <si>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</si>
  <si>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</si>
  <si>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</si>
  <si>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</si>
  <si>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</si>
  <si>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</si>
  <si>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</si>
  <si>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</si>
  <si>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</si>
  <si>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</si>
  <si>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</si>
  <si>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</si>
  <si>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</si>
  <si>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</si>
  <si>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</si>
  <si>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</si>
  <si>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</si>
  <si>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</si>
  <si>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</si>
  <si>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</si>
  <si>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</si>
  <si>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</si>
  <si>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</si>
  <si>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</si>
  <si>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</si>
  <si>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</si>
  <si>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</si>
  <si>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</si>
  <si>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</si>
  <si>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</si>
  <si>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</si>
  <si>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</si>
  <si>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</si>
  <si>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</si>
  <si>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</si>
  <si>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</si>
  <si>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</si>
  <si>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</si>
  <si>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</si>
  <si>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</si>
  <si>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</si>
  <si>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</si>
  <si>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</si>
  <si>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</si>
  <si>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</si>
  <si>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</si>
  <si>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</si>
  <si>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</si>
  <si>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</si>
  <si>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</si>
  <si>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</si>
  <si>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</si>
  <si>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</si>
  <si>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</si>
  <si>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</si>
  <si>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</si>
  <si>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</si>
  <si>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</si>
  <si>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</si>
  <si>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</si>
  <si>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</si>
  <si>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</si>
  <si>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</si>
  <si>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</si>
  <si>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</si>
  <si>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</si>
  <si>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</si>
  <si>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</si>
  <si>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</si>
  <si>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</si>
  <si>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</si>
  <si>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</si>
  <si>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</si>
  <si>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</si>
  <si>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</si>
  <si>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</si>
  <si>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</si>
  <si>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</si>
  <si>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</si>
  <si>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</si>
  <si>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</si>
  <si>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</si>
  <si>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</si>
  <si>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</si>
  <si>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</si>
  <si>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</si>
  <si>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</si>
  <si>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</si>
  <si>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</si>
  <si>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</si>
  <si>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</si>
  <si>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</si>
  <si>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</si>
  <si>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</si>
  <si>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</si>
  <si>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</si>
  <si>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</si>
  <si>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</si>
  <si>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</si>
  <si>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</si>
  <si>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</si>
  <si>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</si>
  <si>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</si>
  <si>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</si>
  <si>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</si>
  <si>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</si>
  <si>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</si>
  <si>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</si>
  <si>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</si>
  <si>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</si>
  <si>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</si>
  <si>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</si>
  <si>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</si>
  <si>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</si>
  <si>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</si>
  <si>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</si>
  <si>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</si>
  <si>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</si>
  <si>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</si>
  <si>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</si>
  <si>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</si>
  <si>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</si>
  <si>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</si>
  <si>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</si>
  <si>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</si>
  <si>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</si>
  <si>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</si>
  <si>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</si>
  <si>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</si>
  <si>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</si>
  <si>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</si>
  <si>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</si>
  <si>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</si>
  <si>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</si>
  <si>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</si>
  <si>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</si>
  <si>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</si>
  <si>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</si>
  <si>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</si>
  <si>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</si>
  <si>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</si>
  <si>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</si>
  <si>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</si>
  <si>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</si>
  <si>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</si>
  <si>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</si>
  <si>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</si>
  <si>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</si>
  <si>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</si>
  <si>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</si>
  <si>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</si>
  <si>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</si>
  <si>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</si>
  <si>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</si>
  <si>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</si>
  <si>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</si>
  <si>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</si>
  <si>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</si>
  <si>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</si>
  <si>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</si>
  <si>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</si>
  <si>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</si>
  <si>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</si>
  <si>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</si>
  <si>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</si>
  <si>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</si>
  <si>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</si>
  <si>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</si>
  <si>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</si>
  <si>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</si>
  <si>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</si>
  <si>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</si>
  <si>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</si>
  <si>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</si>
  <si>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</si>
  <si>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</si>
  <si>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</si>
  <si>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</si>
  <si>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</si>
  <si>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</si>
  <si>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</si>
  <si>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</si>
  <si>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</si>
  <si>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</si>
  <si>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</si>
  <si>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</si>
  <si>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</si>
  <si>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</si>
  <si>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</si>
  <si>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</si>
  <si>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</si>
  <si>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</si>
  <si>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</si>
  <si>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</si>
  <si>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</si>
  <si>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</si>
  <si>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</si>
  <si>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</si>
  <si>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</si>
  <si>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</si>
  <si>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</si>
  <si>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</si>
  <si>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</si>
  <si>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</si>
  <si>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</si>
  <si>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</si>
  <si>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</si>
  <si>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</si>
  <si>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</si>
  <si>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</si>
  <si>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</si>
  <si>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</si>
  <si>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</si>
  <si>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</si>
  <si>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</si>
  <si>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</si>
  <si>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</si>
  <si>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</si>
  <si>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</si>
  <si>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</si>
  <si>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</si>
  <si>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</si>
  <si>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</si>
  <si>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</si>
  <si>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</si>
  <si>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</si>
  <si>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</si>
  <si>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</si>
  <si>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</si>
  <si>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</si>
  <si>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</si>
  <si>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</si>
  <si>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</si>
  <si>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</si>
  <si>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</si>
  <si>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</si>
  <si>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</si>
  <si>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</si>
  <si>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</si>
  <si>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</si>
  <si>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</si>
  <si>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</si>
  <si>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</si>
  <si>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</si>
  <si>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</si>
  <si>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</si>
  <si>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</si>
  <si>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</si>
  <si>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</si>
  <si>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</si>
  <si>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</si>
  <si>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</si>
  <si>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</si>
  <si>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</si>
  <si>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</si>
  <si>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</si>
  <si>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</si>
  <si>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</si>
  <si>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</si>
  <si>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</si>
  <si>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</si>
  <si>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</si>
  <si>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</si>
  <si>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</si>
  <si>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</si>
  <si>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</si>
  <si>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</si>
  <si>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</si>
  <si>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</si>
  <si>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</si>
  <si>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</si>
  <si>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</si>
  <si>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</si>
  <si>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</si>
  <si>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</si>
  <si>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</si>
  <si>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</si>
  <si>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</si>
  <si>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</si>
  <si>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</si>
  <si>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</si>
  <si>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</si>
  <si>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</si>
  <si>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</si>
  <si>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</si>
  <si>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</si>
  <si>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</si>
  <si>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</si>
  <si>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 xml:space="preserve">Hungarian Compliance Professionals Working Group </t>
  </si>
  <si>
    <t>Zsolt Nagygyorgy</t>
  </si>
  <si>
    <t>zsoot@freemail.hu</t>
  </si>
  <si>
    <t>2.180</t>
  </si>
  <si>
    <t xml:space="preserve">I have made an assessment about the practical implementation of compliance function in EU. It was based on an international survey, 10 countries with 28 financial institutions’ compliance professionals have responded. There were companies where insurance subsidiaries has been involved into it. I am sending you my final result for your information attached my email.   </t>
  </si>
  <si>
    <t xml:space="preserve">One of the core elements of the internal control system is the compliance function. I have identified that within internal control environment the compliance function role, place, tasks, and responsibilities are completely missing from the text. The requirements of internal control functions have to have the same framework in the banking, insurance and in the capital market. The internal audit and risk management functions are properly regulated and ensure the consistent implementation in the various types of entities and legislations. If one of the main element of the internal control system (compliance) is not regulated in a similar coherent and consistent approach, the final objective of the internal control system might be damaged.
The importance of each and every element of internal control functions must be clearly stated at the highest level of national legislations, otherwise the implementation of the internal control functions will be questionable and has direct and indirect effect on consumer protection. If EIOPA guideline missed the chance to describe the exact requirement, how does it work on national level?! 
Nowadays ESMA has the most sophisticated and advanced rules about it, what EIOPA needs to follow (as in case of compliant handling ESMA had followed the EIOPA rules). The increasing importance of the compliance function derives from the new challenges thus without unified standards the function, and it’s organizational and personal requirements in practice also developed in different ways across the Member States insurance market players and has competitive advantage for those company who don’t follow it (it has very significant cost effect).
Internal Control function effectiveness might be questionable, if one of the main element of the internal control system (compliance) faces the risk of incoherent and inconsistent application, which might lead to future failures, or crisis.  </t>
  </si>
  <si>
    <t>HCPWG</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</si>
</sst>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9">
    <xf numFmtId="0" fontId="0" fillId="0" borderId="0" xfId="0"/>
    <xf numFmtId="0" fontId="6" fillId="3" borderId="0" xfId="0" applyFont="1" applyFill="1" applyBorder="1" applyProtection="1"/>
    <xf numFmtId="0" fontId="6" fillId="3" borderId="0" xfId="0"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6" fillId="0" borderId="0" xfId="0" applyFont="1" applyFill="1" applyBorder="1" applyProtection="1"/>
    <xf numFmtId="0" fontId="10" fillId="6" borderId="0" xfId="0" applyFont="1" applyFill="1" applyBorder="1" applyProtection="1"/>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9" fillId="4" borderId="7" xfId="0" applyFont="1" applyFill="1" applyBorder="1" applyAlignment="1" applyProtection="1">
      <alignment horizontal="left" vertical="center"/>
    </xf>
    <xf numFmtId="0" fontId="9" fillId="4" borderId="7"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6" fillId="0" borderId="8" xfId="0" applyFont="1" applyFill="1" applyBorder="1" applyAlignment="1" applyProtection="1">
      <alignment vertical="center"/>
    </xf>
    <xf numFmtId="0" fontId="6" fillId="4" borderId="9" xfId="0" applyFont="1" applyFill="1" applyBorder="1" applyAlignment="1" applyProtection="1">
      <alignment horizontal="center" vertical="center"/>
    </xf>
    <xf numFmtId="0" fontId="6" fillId="0" borderId="15" xfId="0" applyFont="1" applyFill="1" applyBorder="1" applyProtection="1"/>
    <xf numFmtId="0" fontId="6" fillId="0" borderId="10" xfId="0" applyFont="1" applyFill="1" applyBorder="1" applyAlignment="1" applyProtection="1">
      <alignment vertical="center"/>
    </xf>
    <xf numFmtId="0" fontId="6" fillId="4" borderId="11" xfId="0" applyFont="1" applyFill="1" applyBorder="1" applyAlignment="1" applyProtection="1">
      <alignment horizontal="center" vertical="center"/>
    </xf>
    <xf numFmtId="0" fontId="6" fillId="0" borderId="16" xfId="0" applyFont="1" applyFill="1" applyBorder="1" applyProtection="1"/>
    <xf numFmtId="0" fontId="6" fillId="0" borderId="3" xfId="0" applyFont="1" applyFill="1" applyBorder="1" applyAlignment="1" applyProtection="1">
      <alignment horizontal="center"/>
    </xf>
    <xf numFmtId="0" fontId="6" fillId="0" borderId="4" xfId="0" applyFont="1" applyFill="1" applyBorder="1" applyProtection="1"/>
    <xf numFmtId="0" fontId="6" fillId="0" borderId="0" xfId="0" applyFont="1" applyFill="1" applyAlignment="1" applyProtection="1">
      <alignment horizontal="justify" vertical="center"/>
    </xf>
    <xf numFmtId="0" fontId="6" fillId="0" borderId="5" xfId="0" applyFont="1" applyFill="1" applyBorder="1" applyAlignment="1" applyProtection="1">
      <alignment horizontal="center"/>
    </xf>
    <xf numFmtId="0" fontId="6" fillId="0" borderId="6" xfId="0" applyFont="1" applyFill="1" applyBorder="1" applyProtection="1"/>
    <xf numFmtId="0" fontId="6" fillId="0" borderId="12" xfId="0" applyFont="1" applyFill="1" applyBorder="1" applyAlignment="1" applyProtection="1">
      <alignment vertical="center"/>
    </xf>
    <xf numFmtId="0" fontId="6" fillId="4" borderId="13" xfId="0" applyFont="1" applyFill="1" applyBorder="1" applyAlignment="1" applyProtection="1">
      <alignment horizontal="center" vertical="center"/>
    </xf>
    <xf numFmtId="0" fontId="6" fillId="0" borderId="17" xfId="0" applyFont="1" applyFill="1" applyBorder="1" applyProtection="1"/>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1" xfId="0" applyFont="1" applyFill="1" applyBorder="1" applyAlignment="1" applyProtection="1">
      <alignment wrapText="1"/>
      <protection locked="0"/>
    </xf>
    <xf numFmtId="0" fontId="6" fillId="0" borderId="13"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wrapText="1"/>
      <protection locked="0"/>
    </xf>
    <xf numFmtId="0" fontId="6" fillId="0" borderId="14"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5" borderId="11"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5" borderId="9"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7" fillId="4" borderId="7" xfId="0" applyFont="1" applyFill="1" applyBorder="1" applyProtection="1"/>
    <xf numFmtId="0" fontId="6" fillId="0" borderId="9"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right" vertical="center"/>
    </xf>
    <xf numFmtId="0" fontId="10" fillId="6" borderId="0" xfId="0" applyFont="1" applyFill="1" applyBorder="1" applyAlignment="1" applyProtection="1">
      <alignment vertical="center"/>
    </xf>
    <xf numFmtId="0" fontId="6" fillId="0" borderId="11" xfId="0" applyFont="1" applyFill="1" applyBorder="1" applyAlignment="1" applyProtection="1">
      <alignment vertical="center" wrapText="1"/>
      <protection locked="0"/>
    </xf>
    <xf numFmtId="0" fontId="6" fillId="0" borderId="15" xfId="0" applyFont="1" applyFill="1" applyBorder="1" applyAlignment="1" applyProtection="1">
      <alignment vertical="center"/>
    </xf>
    <xf numFmtId="0" fontId="6"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13" xfId="0" applyFont="1" applyFill="1" applyBorder="1" applyAlignment="1" applyProtection="1">
      <alignment vertical="center" wrapText="1"/>
      <protection locked="0"/>
    </xf>
    <xf numFmtId="0" fontId="6" fillId="0" borderId="17" xfId="0" applyFont="1" applyFill="1" applyBorder="1" applyAlignment="1" applyProtection="1">
      <alignment vertical="center"/>
    </xf>
    <xf numFmtId="0" fontId="21" fillId="3" borderId="0" xfId="0" applyFont="1" applyFill="1" applyBorder="1" applyAlignment="1" applyProtection="1">
      <alignment horizontal="right" vertical="center"/>
    </xf>
    <xf numFmtId="0" fontId="5" fillId="0" borderId="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7" fillId="4" borderId="24" xfId="0" applyFont="1" applyFill="1" applyBorder="1" applyProtection="1"/>
    <xf numFmtId="0" fontId="5" fillId="0" borderId="0" xfId="0" applyFont="1" applyFill="1" applyAlignment="1" applyProtection="1">
      <alignment horizontal="justify" vertical="center"/>
    </xf>
    <xf numFmtId="0" fontId="7" fillId="4" borderId="24" xfId="0" applyFont="1" applyFill="1" applyBorder="1" applyAlignment="1" applyProtection="1">
      <alignment vertical="center"/>
    </xf>
    <xf numFmtId="0" fontId="12" fillId="3" borderId="0" xfId="0" applyFont="1" applyFill="1" applyAlignment="1">
      <alignment vertical="center"/>
    </xf>
    <xf numFmtId="0" fontId="13" fillId="0" borderId="0" xfId="0" applyFont="1" applyAlignment="1">
      <alignment vertical="center"/>
    </xf>
    <xf numFmtId="0" fontId="12" fillId="3" borderId="0" xfId="0" applyFont="1" applyFill="1" applyAlignment="1">
      <alignment horizontal="right" vertical="center"/>
    </xf>
    <xf numFmtId="0" fontId="15" fillId="4" borderId="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2" fillId="3" borderId="0" xfId="0" applyFont="1" applyFill="1" applyBorder="1" applyAlignment="1">
      <alignment vertical="center"/>
    </xf>
    <xf numFmtId="0" fontId="12" fillId="2" borderId="23"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7" fillId="4" borderId="7"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justify" vertical="center"/>
    </xf>
    <xf numFmtId="0" fontId="25" fillId="3" borderId="0" xfId="0" applyFont="1" applyFill="1" applyAlignment="1">
      <alignment vertical="center"/>
    </xf>
    <xf numFmtId="0" fontId="25" fillId="3" borderId="0" xfId="0" applyFont="1" applyFill="1" applyAlignment="1">
      <alignment horizontal="right" vertical="center"/>
    </xf>
    <xf numFmtId="0" fontId="24" fillId="3" borderId="0" xfId="0" applyFont="1" applyFill="1" applyAlignment="1">
      <alignment horizontal="left" vertical="center" wrapText="1"/>
    </xf>
    <xf numFmtId="0" fontId="4" fillId="0" borderId="9"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4" fillId="0" borderId="11" xfId="0" applyFont="1" applyFill="1" applyBorder="1" applyAlignment="1" applyProtection="1">
      <alignment wrapText="1"/>
      <protection locked="0"/>
    </xf>
    <xf numFmtId="0" fontId="4" fillId="0" borderId="2" xfId="0" applyFont="1" applyFill="1" applyBorder="1" applyAlignment="1" applyProtection="1">
      <alignment vertical="center"/>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6"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11"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36"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xf>
    <xf numFmtId="0" fontId="24" fillId="3" borderId="0" xfId="0" applyFont="1" applyFill="1" applyBorder="1" applyAlignment="1">
      <alignment vertical="center"/>
    </xf>
    <xf numFmtId="0" fontId="24" fillId="3" borderId="0" xfId="0" applyFont="1" applyFill="1" applyAlignment="1">
      <alignment horizontal="left" vertical="center"/>
    </xf>
    <xf numFmtId="0" fontId="12" fillId="3" borderId="0" xfId="0" applyFont="1" applyFill="1" applyAlignment="1">
      <alignment horizontal="left" vertical="center"/>
    </xf>
    <xf numFmtId="0" fontId="28" fillId="5" borderId="36" xfId="0" applyFont="1" applyFill="1" applyBorder="1" applyAlignment="1" applyProtection="1">
      <alignment horizontal="center" vertical="center" wrapText="1"/>
    </xf>
    <xf numFmtId="0" fontId="28" fillId="5" borderId="37" xfId="0" applyFont="1" applyFill="1" applyBorder="1" applyAlignment="1" applyProtection="1">
      <alignment horizontal="center" vertical="center" wrapText="1"/>
    </xf>
    <xf numFmtId="0" fontId="28" fillId="5" borderId="34" xfId="0" applyFont="1" applyFill="1" applyBorder="1" applyAlignment="1" applyProtection="1">
      <alignment horizontal="center" vertical="center" wrapText="1"/>
    </xf>
    <xf numFmtId="0" fontId="6" fillId="5" borderId="3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0" borderId="37"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0" fillId="0" borderId="0" xfId="0" applyBorder="1"/>
    <xf numFmtId="0" fontId="6" fillId="0" borderId="0" xfId="0" applyFont="1" applyFill="1" applyBorder="1" applyAlignment="1" applyProtection="1">
      <alignment horizontal="justify" vertical="center"/>
    </xf>
    <xf numFmtId="0" fontId="4" fillId="0" borderId="36"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center" wrapText="1"/>
      <protection locked="0"/>
    </xf>
    <xf numFmtId="14" fontId="12" fillId="3" borderId="0" xfId="0" applyNumberFormat="1" applyFont="1" applyFill="1" applyAlignment="1">
      <alignment vertical="center"/>
    </xf>
    <xf numFmtId="0" fontId="6" fillId="0" borderId="42" xfId="0" applyFont="1" applyFill="1" applyBorder="1" applyAlignment="1" applyProtection="1">
      <alignment vertical="top" wrapText="1"/>
      <protection locked="0"/>
    </xf>
    <xf numFmtId="0" fontId="6" fillId="0" borderId="43" xfId="0" applyFont="1" applyFill="1" applyBorder="1" applyAlignment="1" applyProtection="1">
      <alignment vertical="top" wrapText="1"/>
      <protection locked="0"/>
    </xf>
    <xf numFmtId="0" fontId="3" fillId="0" borderId="9"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2" xfId="0" applyFont="1" applyFill="1" applyBorder="1" applyAlignment="1" applyProtection="1">
      <alignment vertical="center"/>
    </xf>
    <xf numFmtId="0" fontId="2" fillId="0" borderId="42" xfId="0" applyFont="1" applyFill="1" applyBorder="1" applyAlignment="1" applyProtection="1">
      <alignment vertical="top" wrapText="1"/>
      <protection locked="0"/>
    </xf>
    <xf numFmtId="0" fontId="2"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9" xfId="0" applyFont="1" applyFill="1" applyBorder="1" applyAlignment="1" applyProtection="1">
      <alignment vertical="center" wrapText="1"/>
      <protection locked="0"/>
    </xf>
    <xf numFmtId="0" fontId="23" fillId="0" borderId="0" xfId="0" applyFont="1" applyAlignment="1">
      <alignment horizontal="justify" vertical="center"/>
    </xf>
    <xf numFmtId="0" fontId="23" fillId="0" borderId="0" xfId="0" applyFont="1" applyAlignment="1">
      <alignment vertical="center"/>
    </xf>
    <xf numFmtId="0" fontId="29" fillId="0" borderId="0" xfId="0" applyFont="1" applyAlignment="1">
      <alignment horizontal="justify" vertical="center"/>
    </xf>
    <xf numFmtId="0" fontId="2" fillId="0" borderId="9"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xf>
    <xf numFmtId="0" fontId="2" fillId="0" borderId="9" xfId="0" applyFont="1" applyFill="1" applyBorder="1" applyAlignment="1" applyProtection="1">
      <alignment horizontal="center" vertical="center" wrapText="1"/>
      <protection locked="0"/>
    </xf>
    <xf numFmtId="0" fontId="1" fillId="0" borderId="42" xfId="0" applyFont="1" applyFill="1" applyBorder="1" applyAlignment="1" applyProtection="1">
      <alignment vertical="center" wrapText="1"/>
      <protection locked="0"/>
    </xf>
    <xf numFmtId="0" fontId="24" fillId="3" borderId="0" xfId="0" applyFont="1" applyFill="1" applyAlignment="1">
      <alignment horizontal="left" vertical="center" wrapText="1"/>
    </xf>
    <xf numFmtId="0" fontId="12" fillId="3" borderId="44" xfId="0" applyFont="1" applyFill="1" applyBorder="1" applyAlignment="1">
      <alignment horizontal="center" vertical="center" wrapText="1"/>
    </xf>
    <xf numFmtId="0" fontId="12" fillId="2" borderId="20"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33" xfId="0" applyFont="1" applyFill="1" applyBorder="1" applyAlignment="1" applyProtection="1">
      <alignment horizontal="left" vertical="center"/>
      <protection locked="0"/>
    </xf>
    <xf numFmtId="0" fontId="12" fillId="2" borderId="29" xfId="0" applyFont="1" applyFill="1" applyBorder="1" applyAlignment="1" applyProtection="1">
      <alignment horizontal="left" vertical="center"/>
      <protection locked="0"/>
    </xf>
    <xf numFmtId="0" fontId="12" fillId="2" borderId="30"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12" fillId="2" borderId="31" xfId="0" applyFont="1" applyFill="1" applyBorder="1" applyAlignment="1" applyProtection="1">
      <alignment horizontal="left" vertical="center"/>
      <protection locked="0"/>
    </xf>
    <xf numFmtId="0" fontId="12" fillId="2" borderId="32" xfId="0" applyFont="1" applyFill="1" applyBorder="1" applyAlignment="1" applyProtection="1">
      <alignment horizontal="left" vertical="center"/>
      <protection locked="0"/>
    </xf>
    <xf numFmtId="0" fontId="20" fillId="6" borderId="26" xfId="0" applyFont="1" applyFill="1" applyBorder="1" applyAlignment="1" applyProtection="1">
      <alignment horizontal="center" vertical="center" wrapText="1"/>
    </xf>
    <xf numFmtId="0" fontId="20" fillId="6" borderId="27" xfId="0" applyFont="1" applyFill="1" applyBorder="1" applyAlignment="1" applyProtection="1">
      <alignment horizontal="center" vertical="center" wrapText="1"/>
    </xf>
    <xf numFmtId="0" fontId="20" fillId="6" borderId="28" xfId="0" applyFont="1" applyFill="1" applyBorder="1" applyAlignment="1" applyProtection="1">
      <alignment horizontal="center" vertical="center" wrapText="1"/>
    </xf>
    <xf numFmtId="0" fontId="6" fillId="3" borderId="0" xfId="0" applyFont="1" applyFill="1" applyBorder="1" applyAlignment="1" applyProtection="1">
      <alignment vertical="top"/>
    </xf>
    <xf numFmtId="0" fontId="7" fillId="4" borderId="24" xfId="0" applyFont="1" applyFill="1" applyBorder="1" applyAlignment="1" applyProtection="1">
      <alignment vertical="top"/>
    </xf>
    <xf numFmtId="0" fontId="11" fillId="4" borderId="7" xfId="0" applyFont="1" applyFill="1" applyBorder="1" applyAlignment="1" applyProtection="1">
      <alignment horizontal="center" vertical="top"/>
    </xf>
    <xf numFmtId="0" fontId="2" fillId="0" borderId="9" xfId="0" applyFont="1" applyFill="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0" borderId="0" xfId="0" applyFont="1" applyFill="1" applyBorder="1" applyAlignment="1" applyProtection="1">
      <alignment vertical="top"/>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1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86"/>
      <c r="K6" s="74"/>
      <c r="L6" s="76" t="s">
        <v>574</v>
      </c>
      <c r="M6" s="137">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59" t="s">
        <v>720</v>
      </c>
      <c r="E8" s="160"/>
      <c r="F8" s="160"/>
      <c r="G8" s="160"/>
      <c r="H8" s="160"/>
      <c r="I8" s="160"/>
      <c r="J8" s="160"/>
      <c r="K8" s="161"/>
      <c r="L8" s="74"/>
      <c r="M8" s="74"/>
      <c r="N8" s="74"/>
    </row>
    <row r="9" spans="1:14" ht="18.95" customHeight="1" thickBot="1" x14ac:dyDescent="0.3">
      <c r="A9" s="74"/>
      <c r="B9" s="74"/>
      <c r="C9" s="74" t="s">
        <v>223</v>
      </c>
      <c r="D9" s="85" t="s">
        <v>726</v>
      </c>
      <c r="E9" s="74"/>
      <c r="F9" s="74"/>
      <c r="G9" s="74"/>
      <c r="H9" s="74"/>
      <c r="I9" s="74"/>
      <c r="J9" s="74"/>
      <c r="K9" s="74"/>
      <c r="L9" s="74"/>
      <c r="M9" s="74"/>
      <c r="N9" s="74"/>
    </row>
    <row r="10" spans="1:14" ht="18.95" customHeight="1" x14ac:dyDescent="0.25">
      <c r="A10" s="74"/>
      <c r="B10" s="74"/>
      <c r="C10" s="74" t="s">
        <v>224</v>
      </c>
      <c r="D10" s="162" t="s">
        <v>721</v>
      </c>
      <c r="E10" s="163"/>
      <c r="F10" s="163"/>
      <c r="G10" s="164"/>
      <c r="H10" s="74"/>
      <c r="I10" s="74"/>
      <c r="J10" s="74"/>
      <c r="K10" s="74"/>
      <c r="L10" s="74"/>
      <c r="M10" s="74"/>
      <c r="N10" s="74"/>
    </row>
    <row r="11" spans="1:14" ht="18.95" customHeight="1" x14ac:dyDescent="0.25">
      <c r="A11" s="74"/>
      <c r="B11" s="74"/>
      <c r="C11" s="74" t="s">
        <v>256</v>
      </c>
      <c r="D11" s="165" t="s">
        <v>722</v>
      </c>
      <c r="E11" s="166"/>
      <c r="F11" s="166"/>
      <c r="G11" s="167"/>
      <c r="H11" s="74"/>
      <c r="I11" s="74" t="s">
        <v>225</v>
      </c>
      <c r="J11" s="74"/>
      <c r="K11" s="86">
        <v>36707742144</v>
      </c>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57" t="s">
        <v>511</v>
      </c>
      <c r="C18" s="157"/>
      <c r="D18" s="157"/>
      <c r="E18" s="157"/>
      <c r="F18" s="157"/>
      <c r="G18" s="157"/>
      <c r="H18" s="157"/>
      <c r="I18" s="157"/>
      <c r="J18" s="157"/>
      <c r="K18" s="157"/>
      <c r="L18" s="157"/>
      <c r="M18" s="74"/>
      <c r="N18" s="74"/>
    </row>
    <row r="19" spans="1:14" ht="43.5" customHeight="1" x14ac:dyDescent="0.25">
      <c r="A19" s="74"/>
      <c r="B19" s="157" t="s">
        <v>588</v>
      </c>
      <c r="C19" s="157"/>
      <c r="D19" s="157"/>
      <c r="E19" s="157"/>
      <c r="F19" s="157"/>
      <c r="G19" s="157"/>
      <c r="H19" s="157"/>
      <c r="I19" s="157"/>
      <c r="J19" s="157"/>
      <c r="K19" s="157"/>
      <c r="L19" s="157"/>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57" t="s">
        <v>436</v>
      </c>
      <c r="C24" s="157"/>
      <c r="D24" s="157"/>
      <c r="E24" s="157"/>
      <c r="F24" s="157"/>
      <c r="G24" s="157"/>
      <c r="H24" s="157"/>
      <c r="I24" s="157"/>
      <c r="J24" s="157"/>
      <c r="K24" s="157"/>
      <c r="L24" s="157"/>
      <c r="M24" s="74"/>
      <c r="N24" s="74"/>
    </row>
    <row r="25" spans="1:14" ht="84.75" customHeight="1" x14ac:dyDescent="0.25">
      <c r="A25" s="74"/>
      <c r="B25" s="157" t="s">
        <v>515</v>
      </c>
      <c r="C25" s="157"/>
      <c r="D25" s="157"/>
      <c r="E25" s="157"/>
      <c r="F25" s="157"/>
      <c r="G25" s="157"/>
      <c r="H25" s="157"/>
      <c r="I25" s="157"/>
      <c r="J25" s="157"/>
      <c r="K25" s="157"/>
      <c r="L25" s="157"/>
      <c r="M25" s="74"/>
      <c r="N25" s="74"/>
    </row>
    <row r="26" spans="1:14" ht="35.25" customHeight="1" x14ac:dyDescent="0.25">
      <c r="A26" s="74"/>
      <c r="B26" s="157" t="s">
        <v>516</v>
      </c>
      <c r="C26" s="157"/>
      <c r="D26" s="157"/>
      <c r="E26" s="157"/>
      <c r="F26" s="157"/>
      <c r="G26" s="157"/>
      <c r="H26" s="157"/>
      <c r="I26" s="157"/>
      <c r="J26" s="157"/>
      <c r="K26" s="157"/>
      <c r="L26" s="157"/>
      <c r="M26" s="74"/>
      <c r="N26" s="74"/>
    </row>
    <row r="27" spans="1:14" ht="38.25" customHeight="1" x14ac:dyDescent="0.25">
      <c r="A27" s="74"/>
      <c r="B27" s="157" t="s">
        <v>517</v>
      </c>
      <c r="C27" s="157"/>
      <c r="D27" s="157"/>
      <c r="E27" s="157"/>
      <c r="F27" s="157"/>
      <c r="G27" s="157"/>
      <c r="H27" s="157"/>
      <c r="I27" s="157"/>
      <c r="J27" s="157"/>
      <c r="K27" s="157"/>
      <c r="L27" s="157"/>
      <c r="M27" s="74"/>
      <c r="N27" s="74"/>
    </row>
    <row r="28" spans="1:14" ht="40.5" customHeight="1" x14ac:dyDescent="0.25">
      <c r="A28" s="74"/>
      <c r="B28" s="157" t="s">
        <v>589</v>
      </c>
      <c r="C28" s="157"/>
      <c r="D28" s="157"/>
      <c r="E28" s="157"/>
      <c r="F28" s="157"/>
      <c r="G28" s="157"/>
      <c r="H28" s="157"/>
      <c r="I28" s="157"/>
      <c r="J28" s="157"/>
      <c r="K28" s="157"/>
      <c r="L28" s="157"/>
      <c r="M28" s="74"/>
      <c r="N28" s="74"/>
    </row>
    <row r="29" spans="1:14" ht="82.5" customHeight="1" x14ac:dyDescent="0.25">
      <c r="A29" s="74"/>
      <c r="B29" s="157" t="s">
        <v>518</v>
      </c>
      <c r="C29" s="157"/>
      <c r="D29" s="157"/>
      <c r="E29" s="157"/>
      <c r="F29" s="157"/>
      <c r="G29" s="157"/>
      <c r="H29" s="157"/>
      <c r="I29" s="157"/>
      <c r="J29" s="157"/>
      <c r="K29" s="157"/>
      <c r="L29" s="157"/>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58" t="s">
        <v>570</v>
      </c>
      <c r="E31" s="158"/>
      <c r="F31" s="158"/>
      <c r="G31" s="158"/>
      <c r="H31" s="158"/>
      <c r="I31" s="93"/>
      <c r="J31" s="93"/>
      <c r="K31" s="93"/>
      <c r="L31" s="93"/>
      <c r="M31" s="74"/>
      <c r="N31" s="74"/>
    </row>
    <row r="32" spans="1:14" ht="18.95" customHeight="1" x14ac:dyDescent="0.25">
      <c r="A32" s="74"/>
      <c r="B32" s="74"/>
      <c r="C32" s="74"/>
      <c r="D32" s="76" t="s">
        <v>226</v>
      </c>
      <c r="E32" s="84">
        <f>MAX(Pillar_1!C11:C1010)</f>
        <v>0</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2</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1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t="str">
        <f>MAIN!D9</f>
        <v>HCPWG</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68"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69"/>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70"/>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10"/>
      <c r="G11" s="102"/>
      <c r="H11" s="49"/>
      <c r="I11" s="141"/>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6"/>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8" t="s">
        <v>590</v>
      </c>
      <c r="AI13" s="81" t="s">
        <v>267</v>
      </c>
      <c r="AJ13" s="81" t="s">
        <v>272</v>
      </c>
      <c r="AK13" s="81" t="s">
        <v>293</v>
      </c>
      <c r="AL13" s="81" t="s">
        <v>308</v>
      </c>
      <c r="AM13" s="81" t="s">
        <v>369</v>
      </c>
      <c r="AN13" s="81" t="s">
        <v>378</v>
      </c>
      <c r="AO13" s="148"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8" t="s">
        <v>591</v>
      </c>
      <c r="AI14" s="81" t="s">
        <v>268</v>
      </c>
      <c r="AJ14" s="81" t="s">
        <v>273</v>
      </c>
      <c r="AK14" s="81" t="s">
        <v>294</v>
      </c>
      <c r="AL14" s="81" t="s">
        <v>309</v>
      </c>
      <c r="AM14" s="81" t="s">
        <v>370</v>
      </c>
      <c r="AN14" s="81" t="s">
        <v>379</v>
      </c>
      <c r="AO14" s="149"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8" t="s">
        <v>592</v>
      </c>
      <c r="AI15" s="81" t="s">
        <v>269</v>
      </c>
      <c r="AJ15" s="81" t="s">
        <v>582</v>
      </c>
      <c r="AK15" s="81" t="s">
        <v>295</v>
      </c>
      <c r="AL15" s="81" t="s">
        <v>310</v>
      </c>
      <c r="AM15" s="81" t="s">
        <v>371</v>
      </c>
      <c r="AN15" s="81" t="s">
        <v>380</v>
      </c>
      <c r="AO15" s="148"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8" t="s">
        <v>593</v>
      </c>
      <c r="AI16" s="81" t="s">
        <v>270</v>
      </c>
      <c r="AJ16" s="81" t="s">
        <v>583</v>
      </c>
      <c r="AK16" s="81" t="s">
        <v>296</v>
      </c>
      <c r="AL16" s="81" t="s">
        <v>311</v>
      </c>
      <c r="AM16" s="81" t="s">
        <v>372</v>
      </c>
      <c r="AN16" s="80" t="s">
        <v>250</v>
      </c>
      <c r="AO16" s="148"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8" t="s">
        <v>594</v>
      </c>
      <c r="AI17" s="81" t="s">
        <v>271</v>
      </c>
      <c r="AJ17" s="81" t="s">
        <v>584</v>
      </c>
      <c r="AK17" s="81" t="s">
        <v>297</v>
      </c>
      <c r="AL17" s="81" t="s">
        <v>312</v>
      </c>
      <c r="AM17" s="81" t="s">
        <v>373</v>
      </c>
      <c r="AN17" s="81"/>
      <c r="AO17" s="148"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8" t="s">
        <v>595</v>
      </c>
      <c r="AI18" s="80" t="s">
        <v>250</v>
      </c>
      <c r="AJ18" s="81" t="s">
        <v>585</v>
      </c>
      <c r="AK18" s="81" t="s">
        <v>298</v>
      </c>
      <c r="AL18" s="81" t="s">
        <v>313</v>
      </c>
      <c r="AM18" s="81" t="s">
        <v>374</v>
      </c>
      <c r="AN18" s="81"/>
      <c r="AO18" s="148"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8" t="s">
        <v>596</v>
      </c>
      <c r="AI19" s="81"/>
      <c r="AJ19" s="81" t="s">
        <v>586</v>
      </c>
      <c r="AK19" s="81" t="s">
        <v>299</v>
      </c>
      <c r="AL19" s="81" t="s">
        <v>314</v>
      </c>
      <c r="AM19" s="81" t="s">
        <v>375</v>
      </c>
      <c r="AN19" s="81"/>
      <c r="AO19" s="149"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8" t="s">
        <v>597</v>
      </c>
      <c r="AI20" s="81"/>
      <c r="AJ20" s="81" t="s">
        <v>274</v>
      </c>
      <c r="AK20" s="81" t="s">
        <v>300</v>
      </c>
      <c r="AL20" s="81" t="s">
        <v>315</v>
      </c>
      <c r="AM20" s="81" t="s">
        <v>376</v>
      </c>
      <c r="AO20" s="148"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8" t="s">
        <v>598</v>
      </c>
      <c r="AI21" s="81"/>
      <c r="AJ21" s="81" t="s">
        <v>275</v>
      </c>
      <c r="AK21" s="81" t="s">
        <v>301</v>
      </c>
      <c r="AL21" s="81" t="s">
        <v>316</v>
      </c>
      <c r="AM21" s="81" t="s">
        <v>377</v>
      </c>
      <c r="AO21" s="148"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8" t="s">
        <v>599</v>
      </c>
      <c r="AJ22" s="81" t="s">
        <v>276</v>
      </c>
      <c r="AK22" s="81" t="s">
        <v>302</v>
      </c>
      <c r="AL22" s="81" t="s">
        <v>317</v>
      </c>
      <c r="AM22" s="80" t="s">
        <v>250</v>
      </c>
      <c r="AO22" s="148"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8" t="s">
        <v>600</v>
      </c>
      <c r="AJ23" s="81" t="s">
        <v>277</v>
      </c>
      <c r="AK23" s="81" t="s">
        <v>303</v>
      </c>
      <c r="AL23" s="80" t="s">
        <v>250</v>
      </c>
      <c r="AO23" s="148"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8" t="s">
        <v>601</v>
      </c>
      <c r="AJ24" s="81" t="s">
        <v>278</v>
      </c>
      <c r="AK24" s="81" t="s">
        <v>304</v>
      </c>
      <c r="AL24" s="81"/>
      <c r="AN24" s="80"/>
      <c r="AO24" s="148"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8" t="s">
        <v>602</v>
      </c>
      <c r="AJ25" s="81" t="s">
        <v>279</v>
      </c>
      <c r="AK25" s="81" t="s">
        <v>305</v>
      </c>
      <c r="AN25" s="80"/>
      <c r="AO25" s="148"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8" t="s">
        <v>603</v>
      </c>
      <c r="AJ26" s="81" t="s">
        <v>280</v>
      </c>
      <c r="AK26" s="81" t="s">
        <v>306</v>
      </c>
      <c r="AN26" s="80"/>
      <c r="AO26" s="148"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8" t="s">
        <v>604</v>
      </c>
      <c r="AJ27" s="81" t="s">
        <v>281</v>
      </c>
      <c r="AK27" s="81" t="s">
        <v>307</v>
      </c>
      <c r="AN27" s="80"/>
      <c r="AO27" s="148"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8" t="s">
        <v>605</v>
      </c>
      <c r="AI28" s="80"/>
      <c r="AJ28" s="81" t="s">
        <v>282</v>
      </c>
      <c r="AK28" s="81" t="s">
        <v>234</v>
      </c>
      <c r="AN28" s="80"/>
      <c r="AO28" s="148"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8" t="s">
        <v>606</v>
      </c>
      <c r="AI29" s="80"/>
      <c r="AJ29" s="81" t="s">
        <v>283</v>
      </c>
      <c r="AK29" s="80" t="s">
        <v>250</v>
      </c>
      <c r="AN29" s="80"/>
      <c r="AO29" s="148"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8" t="s">
        <v>555</v>
      </c>
      <c r="AI30" s="80"/>
      <c r="AJ30" s="81" t="s">
        <v>284</v>
      </c>
      <c r="AM30" s="80"/>
      <c r="AN30" s="80"/>
      <c r="AO30" s="148"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8" t="s">
        <v>607</v>
      </c>
      <c r="AI31" s="80"/>
      <c r="AJ31" s="81" t="s">
        <v>285</v>
      </c>
      <c r="AM31" s="80"/>
      <c r="AN31" s="80"/>
      <c r="AO31" s="148"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8" t="s">
        <v>556</v>
      </c>
      <c r="AI32" s="80"/>
      <c r="AJ32" s="81" t="s">
        <v>286</v>
      </c>
      <c r="AM32" s="80"/>
      <c r="AN32" s="80"/>
      <c r="AO32" s="148"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8" t="s">
        <v>608</v>
      </c>
      <c r="AI33" s="80"/>
      <c r="AJ33" s="81" t="s">
        <v>287</v>
      </c>
      <c r="AM33" s="80"/>
      <c r="AN33" s="80"/>
      <c r="AO33" s="148"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8" t="s">
        <v>609</v>
      </c>
      <c r="AI34" s="80"/>
      <c r="AJ34" s="81" t="s">
        <v>288</v>
      </c>
      <c r="AM34" s="80"/>
      <c r="AN34" s="80"/>
      <c r="AO34" s="148"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8" t="s">
        <v>610</v>
      </c>
      <c r="AI35" s="80"/>
      <c r="AJ35" s="81" t="s">
        <v>289</v>
      </c>
      <c r="AM35" s="80"/>
      <c r="AN35" s="80"/>
      <c r="AO35" s="148"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8" t="s">
        <v>557</v>
      </c>
      <c r="AI36" s="80"/>
      <c r="AJ36" s="81" t="s">
        <v>290</v>
      </c>
      <c r="AL36" s="80"/>
      <c r="AM36" s="80"/>
      <c r="AN36" s="80"/>
      <c r="AO36" s="148"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8" t="s">
        <v>611</v>
      </c>
      <c r="AI37" s="80"/>
      <c r="AJ37" s="81" t="s">
        <v>291</v>
      </c>
      <c r="AK37" s="80"/>
      <c r="AL37" s="80"/>
      <c r="AM37" s="80"/>
      <c r="AN37" s="80"/>
      <c r="AO37" s="148"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8" t="s">
        <v>612</v>
      </c>
      <c r="AI38" s="80"/>
      <c r="AJ38" s="81" t="s">
        <v>292</v>
      </c>
      <c r="AK38" s="80"/>
      <c r="AL38" s="80"/>
      <c r="AM38" s="80"/>
      <c r="AN38" s="80"/>
      <c r="AO38" s="148"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8" t="s">
        <v>613</v>
      </c>
      <c r="AI39" s="80"/>
      <c r="AJ39" s="80" t="s">
        <v>250</v>
      </c>
      <c r="AK39" s="80"/>
      <c r="AL39" s="80"/>
      <c r="AM39" s="80"/>
      <c r="AN39" s="80"/>
      <c r="AO39" s="148"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8" t="s">
        <v>614</v>
      </c>
      <c r="AI40" s="80"/>
      <c r="AK40" s="80"/>
      <c r="AL40" s="80"/>
      <c r="AM40" s="80"/>
      <c r="AN40" s="80"/>
      <c r="AO40" s="148"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8" t="s">
        <v>615</v>
      </c>
      <c r="AI41" s="80"/>
      <c r="AK41" s="80"/>
      <c r="AL41" s="80"/>
      <c r="AM41" s="80"/>
      <c r="AN41" s="80"/>
      <c r="AO41" s="148"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8" t="s">
        <v>616</v>
      </c>
      <c r="AI42" s="80"/>
      <c r="AK42" s="80"/>
      <c r="AL42" s="80"/>
      <c r="AM42" s="80"/>
      <c r="AN42" s="80"/>
      <c r="AO42" s="148"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8" t="s">
        <v>617</v>
      </c>
      <c r="AI43" s="80"/>
      <c r="AK43" s="80"/>
      <c r="AL43" s="80"/>
      <c r="AM43" s="80"/>
      <c r="AN43" s="80"/>
      <c r="AO43" s="148"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8" t="s">
        <v>618</v>
      </c>
      <c r="AI44" s="80"/>
      <c r="AK44" s="80"/>
      <c r="AL44" s="80"/>
      <c r="AM44" s="80"/>
      <c r="AN44" s="80"/>
      <c r="AO44" s="148"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8" t="s">
        <v>619</v>
      </c>
      <c r="AI45" s="80"/>
      <c r="AK45" s="80"/>
      <c r="AL45" s="80"/>
      <c r="AM45" s="80"/>
      <c r="AN45" s="80"/>
      <c r="AO45" s="148"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8" t="s">
        <v>620</v>
      </c>
      <c r="AI46" s="80"/>
      <c r="AK46" s="80"/>
      <c r="AL46" s="80"/>
      <c r="AM46" s="80"/>
      <c r="AN46" s="80"/>
      <c r="AO46" s="148"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8" t="s">
        <v>621</v>
      </c>
      <c r="AI47" s="80"/>
      <c r="AK47" s="80"/>
      <c r="AL47" s="80"/>
      <c r="AM47" s="80"/>
      <c r="AN47" s="80"/>
      <c r="AO47" s="148"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8" t="s">
        <v>558</v>
      </c>
      <c r="AI48" s="80"/>
      <c r="AK48" s="80"/>
      <c r="AL48" s="80"/>
      <c r="AM48" s="80"/>
      <c r="AN48" s="80"/>
      <c r="AO48" s="148"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8" t="s">
        <v>622</v>
      </c>
      <c r="AI49" s="80"/>
      <c r="AK49" s="80"/>
      <c r="AL49" s="80"/>
      <c r="AM49" s="80"/>
      <c r="AN49" s="80"/>
      <c r="AO49" s="148"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8" t="s">
        <v>559</v>
      </c>
      <c r="AI50" s="80"/>
      <c r="AK50" s="80"/>
      <c r="AL50" s="80"/>
      <c r="AM50" s="80"/>
      <c r="AN50" s="80"/>
      <c r="AO50" s="148"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8" t="s">
        <v>623</v>
      </c>
      <c r="AI51" s="80"/>
      <c r="AK51" s="80"/>
      <c r="AL51" s="80"/>
      <c r="AM51" s="80"/>
      <c r="AN51" s="80"/>
      <c r="AO51" s="148"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8" t="s">
        <v>560</v>
      </c>
      <c r="AI52" s="80"/>
      <c r="AK52" s="80"/>
      <c r="AL52" s="80"/>
      <c r="AM52" s="80"/>
      <c r="AN52" s="80"/>
      <c r="AO52" s="148"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8" t="s">
        <v>624</v>
      </c>
      <c r="AI53" s="80"/>
      <c r="AK53" s="80"/>
      <c r="AL53" s="80"/>
      <c r="AM53" s="80"/>
      <c r="AN53" s="80"/>
      <c r="AO53" s="149"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8"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8"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8"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8"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8"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8"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8"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8"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8"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8"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8"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8"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8"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8"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49"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8"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8"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0"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8"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8"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8"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8"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8"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8"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8"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8"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8"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8"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8"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8"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8"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8"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8"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8"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8"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8"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8"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8"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8"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8"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8"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8"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8"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8"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8"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8"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8"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8"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8"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8"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8"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8"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8"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8"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8"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8"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6"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2"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t="str">
        <f>MAIN!D9</f>
        <v>HCPWG</v>
      </c>
      <c r="J3" s="168" t="s">
        <v>247</v>
      </c>
      <c r="K3" s="4"/>
      <c r="L3" s="2"/>
      <c r="M3" s="2"/>
      <c r="O3" s="61" t="str">
        <f>Master!B6</f>
        <v>Public</v>
      </c>
      <c r="T3" s="2"/>
      <c r="U3" s="2"/>
      <c r="V3" s="2"/>
      <c r="W3" s="2"/>
      <c r="X3" s="2"/>
      <c r="Y3" s="2"/>
    </row>
    <row r="4" spans="1:25" ht="16.5" customHeight="1" x14ac:dyDescent="0.25">
      <c r="A4" s="2"/>
      <c r="B4" s="2"/>
      <c r="C4" s="2"/>
      <c r="D4" s="2"/>
      <c r="E4" s="2"/>
      <c r="F4" s="3"/>
      <c r="G4" s="3"/>
      <c r="H4" s="4"/>
      <c r="I4" s="2"/>
      <c r="J4" s="169"/>
      <c r="K4" s="4"/>
      <c r="L4" s="2"/>
      <c r="M4" s="2"/>
      <c r="T4" s="2"/>
      <c r="U4" s="2"/>
      <c r="V4" s="2"/>
      <c r="W4" s="2"/>
      <c r="X4" s="2"/>
      <c r="Y4" s="2"/>
    </row>
    <row r="5" spans="1:25" ht="16.5" customHeight="1" x14ac:dyDescent="0.25">
      <c r="A5" s="2"/>
      <c r="B5" s="2"/>
      <c r="C5" s="2"/>
      <c r="D5" s="2"/>
      <c r="E5" s="2"/>
      <c r="F5" s="3"/>
      <c r="G5" s="8" t="s">
        <v>246</v>
      </c>
      <c r="H5" s="4"/>
      <c r="I5" s="2"/>
      <c r="J5" s="169"/>
      <c r="K5" s="4"/>
      <c r="L5" s="2"/>
      <c r="M5" s="2"/>
      <c r="O5" s="61" t="str">
        <f>Master!B8</f>
        <v>Agreed</v>
      </c>
      <c r="T5" s="2"/>
      <c r="U5" s="2"/>
      <c r="V5" s="2"/>
      <c r="W5" s="2"/>
      <c r="X5" s="2"/>
      <c r="Y5" s="2"/>
    </row>
    <row r="6" spans="1:25" ht="16.5" customHeight="1" x14ac:dyDescent="0.25">
      <c r="A6" s="2"/>
      <c r="B6" s="2"/>
      <c r="C6" s="2"/>
      <c r="D6" s="2"/>
      <c r="E6" s="2"/>
      <c r="F6" s="3"/>
      <c r="G6" s="59" t="s">
        <v>193</v>
      </c>
      <c r="H6" s="4"/>
      <c r="I6" s="2"/>
      <c r="J6" s="169"/>
      <c r="K6" s="4"/>
      <c r="L6" s="2"/>
      <c r="M6" s="2"/>
      <c r="O6" s="61" t="str">
        <f>Master!B9</f>
        <v>Disagreed</v>
      </c>
      <c r="T6" s="2"/>
      <c r="U6" s="2"/>
      <c r="V6" s="2"/>
      <c r="W6" s="2"/>
      <c r="X6" s="2"/>
      <c r="Y6" s="2"/>
    </row>
    <row r="7" spans="1:25" ht="16.5" customHeight="1" x14ac:dyDescent="0.25">
      <c r="A7" s="2"/>
      <c r="B7" s="2"/>
      <c r="C7" s="2"/>
      <c r="D7" s="2"/>
      <c r="E7" s="2"/>
      <c r="F7" s="3"/>
      <c r="G7" s="3"/>
      <c r="H7" s="4"/>
      <c r="I7" s="2"/>
      <c r="J7" s="170"/>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56"/>
      <c r="J11" s="128" t="str">
        <f>IF(AND(G11="",I11=""),"",IF(OR(G11="",I11=""),"Fill in columns G and I",IF(ISNUMBER(FIND("General comment",+G11)),"",IF(H11="","Column H should be filled in",""))))</f>
        <v/>
      </c>
      <c r="K11" s="37"/>
      <c r="L11" s="63"/>
      <c r="M11" s="2"/>
      <c r="N11" s="41">
        <v>1</v>
      </c>
      <c r="O11" s="142" t="s">
        <v>484</v>
      </c>
      <c r="P11" s="27" t="s">
        <v>196</v>
      </c>
      <c r="Q11" s="142"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3"/>
      <c r="J12" s="129" t="str">
        <f t="shared" ref="J12:J75" si="4">IF(AND(G12="",I12=""),"",IF(OR(G12="",I12=""),"Fill in columns G and I",IF(ISNUMBER(FIND("General comment",+G12)),"",IF(H12="","Column H should be filled in",""))))</f>
        <v/>
      </c>
      <c r="K12" s="36"/>
      <c r="L12" s="64"/>
      <c r="M12" s="2"/>
      <c r="N12" s="42">
        <v>2</v>
      </c>
      <c r="O12" s="88" t="s">
        <v>426</v>
      </c>
      <c r="P12" s="27" t="s">
        <v>196</v>
      </c>
      <c r="Q12" s="145"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8"/>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8"/>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8"/>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8"/>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8"/>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8"/>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8"/>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8"/>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8"/>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8"/>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8"/>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8"/>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8"/>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8"/>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8"/>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8"/>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8"/>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8"/>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8"/>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8"/>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8"/>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8"/>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8"/>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8"/>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8"/>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8"/>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8"/>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8"/>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8"/>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8"/>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8"/>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8"/>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8"/>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8"/>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8"/>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8"/>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8"/>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8"/>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8"/>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8"/>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8"/>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8"/>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8"/>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8"/>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8"/>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8"/>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8"/>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8"/>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8"/>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8"/>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8"/>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8"/>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8"/>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8"/>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8"/>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8"/>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8"/>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8"/>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8"/>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8"/>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8"/>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8"/>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8"/>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8"/>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8"/>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8"/>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8"/>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8"/>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8"/>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8"/>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8"/>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8"/>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8"/>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8"/>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8"/>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8"/>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8"/>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8"/>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8"/>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8"/>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8"/>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8"/>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8"/>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8"/>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8"/>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8"/>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8"/>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8"/>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8"/>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8"/>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8"/>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8"/>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8"/>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8"/>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8"/>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8"/>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8"/>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8"/>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8"/>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8"/>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8"/>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8"/>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8"/>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8"/>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8"/>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8"/>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8"/>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8"/>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8"/>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8"/>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8"/>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8"/>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8"/>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8"/>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8"/>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8"/>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8"/>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8"/>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8"/>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8"/>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8"/>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8"/>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8"/>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8"/>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8"/>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8"/>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8"/>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8"/>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8"/>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8"/>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8"/>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8"/>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8"/>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8"/>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8"/>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8"/>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8"/>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8"/>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8"/>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8"/>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8"/>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8"/>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8"/>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8"/>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8"/>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8"/>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8"/>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8"/>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8"/>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8"/>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8"/>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8"/>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8"/>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8"/>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8"/>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8"/>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8"/>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8"/>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8"/>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8"/>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8"/>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8"/>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8"/>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8"/>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8"/>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8"/>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8"/>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8"/>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8"/>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8"/>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8"/>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8"/>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8"/>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8"/>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8"/>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8"/>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8"/>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8"/>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8"/>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8"/>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8"/>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8"/>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8"/>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8"/>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8"/>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8"/>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8"/>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8"/>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8"/>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8"/>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8"/>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8"/>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8"/>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8"/>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8"/>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8"/>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8"/>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8"/>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8"/>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8"/>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8"/>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8"/>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8"/>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8"/>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8"/>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8"/>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8"/>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8"/>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8"/>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8"/>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8"/>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8"/>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8"/>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8"/>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8"/>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8"/>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8"/>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8"/>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8"/>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8"/>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8"/>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8"/>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8"/>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8"/>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8"/>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8"/>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8"/>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8"/>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8"/>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8"/>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8"/>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8"/>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8"/>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8"/>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8"/>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8"/>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8"/>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8"/>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8"/>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8"/>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8"/>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8"/>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8"/>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8"/>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8"/>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8"/>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8"/>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8"/>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8"/>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8"/>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8"/>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8"/>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8"/>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8"/>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8"/>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8"/>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8"/>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8"/>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8"/>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8"/>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8"/>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8"/>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8"/>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8"/>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8"/>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8"/>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8"/>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8"/>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8"/>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8"/>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8"/>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8"/>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8"/>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8"/>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8"/>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8"/>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8"/>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8"/>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8"/>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8"/>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8"/>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8"/>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8"/>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8"/>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8"/>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8"/>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8"/>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8"/>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8"/>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8"/>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8"/>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8"/>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8"/>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8"/>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8"/>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8"/>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8"/>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8"/>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8"/>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8"/>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8"/>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8"/>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8"/>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8"/>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8"/>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8"/>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8"/>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8"/>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8"/>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8"/>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8"/>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8"/>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8"/>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8"/>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8"/>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8"/>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8"/>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8"/>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8"/>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8"/>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8"/>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8"/>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8"/>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8"/>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8"/>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8"/>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8"/>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8"/>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8"/>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8"/>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8"/>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8"/>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8"/>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8"/>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8"/>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8"/>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8"/>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8"/>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8"/>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8"/>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8"/>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8"/>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8"/>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8"/>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8"/>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8"/>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8"/>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8"/>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8"/>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8"/>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8"/>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8"/>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8"/>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8"/>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8"/>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8"/>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8"/>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8"/>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8"/>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8"/>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8"/>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8"/>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8"/>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8"/>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8"/>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8"/>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8"/>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8"/>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8"/>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8"/>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8"/>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8"/>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8"/>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8"/>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8"/>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8"/>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8"/>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8"/>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8"/>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8"/>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8"/>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8"/>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8"/>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8"/>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8"/>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8"/>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8"/>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8"/>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8"/>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8"/>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8"/>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8"/>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8"/>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8"/>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8"/>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8"/>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8"/>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8"/>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8"/>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8"/>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8"/>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8"/>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8"/>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8"/>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8"/>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8"/>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8"/>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8"/>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8"/>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8"/>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8"/>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8"/>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8"/>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8"/>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8"/>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8"/>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8"/>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8"/>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8"/>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8"/>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8"/>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8"/>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8"/>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8"/>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8"/>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8"/>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8"/>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8"/>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8"/>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8"/>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8"/>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8"/>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8"/>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8"/>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8"/>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8"/>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8"/>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8"/>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8"/>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8"/>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8"/>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8"/>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8"/>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8"/>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8"/>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8"/>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8"/>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8"/>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8"/>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8"/>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8"/>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8"/>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8"/>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8"/>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8"/>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8"/>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8"/>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8"/>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8"/>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8"/>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8"/>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8"/>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8"/>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8"/>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8"/>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8"/>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8"/>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8"/>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8"/>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8"/>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8"/>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8"/>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8"/>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8"/>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8"/>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8"/>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8"/>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8"/>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8"/>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8"/>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8"/>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8"/>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8"/>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8"/>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8"/>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8"/>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8"/>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8"/>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8"/>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8"/>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8"/>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8"/>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8"/>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8"/>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8"/>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8"/>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8"/>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8"/>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8"/>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8"/>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8"/>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8"/>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8"/>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8"/>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8"/>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8"/>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8"/>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8"/>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8"/>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8"/>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8"/>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8"/>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8"/>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8"/>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8"/>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8"/>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8"/>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8"/>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8"/>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8"/>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8"/>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8"/>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8"/>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8"/>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8"/>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8"/>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8"/>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8"/>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8"/>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8"/>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8"/>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8"/>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8"/>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8"/>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8"/>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8"/>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8"/>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8"/>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8"/>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8"/>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8"/>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8"/>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8"/>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8"/>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8"/>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8"/>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8"/>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8"/>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8"/>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8"/>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8"/>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8"/>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8"/>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8"/>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8"/>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8"/>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8"/>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8"/>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8"/>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8"/>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8"/>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8"/>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8"/>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8"/>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8"/>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8"/>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8"/>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8"/>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8"/>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8"/>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8"/>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8"/>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8"/>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8"/>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8"/>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8"/>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8"/>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8"/>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8"/>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8"/>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8"/>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8"/>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8"/>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8"/>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8"/>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8"/>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8"/>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8"/>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8"/>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8"/>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8"/>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8"/>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8"/>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8"/>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8"/>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8"/>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8"/>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8"/>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8"/>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8"/>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8"/>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8"/>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8"/>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8"/>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8"/>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8"/>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8"/>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8"/>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8"/>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8"/>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8"/>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8"/>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8"/>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8"/>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8"/>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8"/>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8"/>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8"/>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8"/>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8"/>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8"/>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8"/>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8"/>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8"/>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8"/>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8"/>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8"/>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8"/>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8"/>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8"/>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8"/>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8"/>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8"/>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8"/>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8"/>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8"/>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8"/>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8"/>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8"/>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8"/>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8"/>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8"/>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8"/>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8"/>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8"/>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8"/>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8"/>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8"/>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8"/>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8"/>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8"/>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8"/>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8"/>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8"/>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8"/>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8"/>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8"/>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8"/>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8"/>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8"/>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8"/>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8"/>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8"/>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8"/>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8"/>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8"/>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8"/>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8"/>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8"/>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8"/>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8"/>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8"/>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8"/>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8"/>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8"/>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8"/>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8"/>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8"/>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8"/>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8"/>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8"/>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8"/>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8"/>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8"/>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8"/>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8"/>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8"/>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8"/>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8"/>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8"/>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8"/>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8"/>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8"/>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8"/>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8"/>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8"/>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8"/>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8"/>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8"/>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8"/>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8"/>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8"/>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8"/>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8"/>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8"/>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8"/>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8"/>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8"/>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8"/>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8"/>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8"/>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8"/>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8"/>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8"/>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8"/>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8"/>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8"/>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8"/>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8"/>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8"/>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8"/>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8"/>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8"/>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8"/>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8"/>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8"/>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8"/>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8"/>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8"/>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8"/>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8"/>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8"/>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8"/>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8"/>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8"/>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8"/>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8"/>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8"/>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8"/>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8"/>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8"/>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8"/>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8"/>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8"/>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8"/>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8"/>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8"/>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8"/>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8"/>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8"/>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8"/>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8"/>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8"/>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8"/>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8"/>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8"/>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8"/>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8"/>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8"/>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8"/>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8"/>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8"/>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8"/>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8"/>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8"/>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8"/>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8"/>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8"/>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8"/>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8"/>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8"/>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8"/>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8"/>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8"/>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8"/>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8"/>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8"/>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8"/>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8"/>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8"/>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8"/>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8"/>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8"/>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8"/>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8"/>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8"/>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8"/>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8"/>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8"/>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8"/>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8"/>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8"/>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8"/>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8"/>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8"/>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8"/>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8"/>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8"/>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8"/>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8"/>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8"/>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8"/>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8"/>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8"/>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8"/>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8"/>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8"/>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8"/>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8"/>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8"/>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8"/>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8"/>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8"/>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8"/>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8"/>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8"/>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8"/>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8"/>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8"/>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8"/>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8"/>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8"/>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8"/>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8"/>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8"/>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8"/>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8"/>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8"/>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8"/>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8"/>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8"/>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8"/>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8"/>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8"/>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8"/>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8"/>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8"/>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8"/>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8"/>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8"/>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8"/>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8"/>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8"/>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8"/>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8"/>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8"/>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8"/>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8"/>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8"/>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8"/>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8"/>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8"/>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8"/>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8"/>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8"/>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8"/>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8"/>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8"/>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8"/>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8"/>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8"/>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8"/>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8"/>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8"/>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8"/>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8"/>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8"/>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8"/>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8"/>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8"/>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8"/>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8"/>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8"/>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8"/>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8"/>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8"/>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8"/>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8"/>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8"/>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8"/>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8"/>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8"/>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8"/>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8"/>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8"/>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8"/>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8"/>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8"/>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8"/>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8"/>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8"/>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8"/>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8"/>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8"/>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8"/>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8"/>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8"/>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8"/>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8"/>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8"/>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8"/>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8"/>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8"/>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8"/>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8"/>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8"/>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8"/>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8"/>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8"/>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8"/>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8"/>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8"/>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8"/>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8"/>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8"/>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8"/>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8"/>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8"/>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8"/>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8"/>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8"/>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8"/>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8"/>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8"/>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8"/>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8"/>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8"/>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8"/>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8"/>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8"/>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8"/>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8"/>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8"/>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8"/>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8"/>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8"/>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8"/>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8"/>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8"/>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8"/>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8"/>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8"/>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8"/>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8"/>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8"/>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8"/>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8"/>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8"/>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8"/>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8"/>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8"/>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8"/>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8"/>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8"/>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8"/>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8"/>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8"/>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8"/>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8"/>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8"/>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8"/>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8"/>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8"/>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8"/>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8"/>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8"/>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8"/>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8"/>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8"/>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8"/>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8"/>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8"/>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8"/>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8"/>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8"/>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8"/>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8"/>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8"/>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8"/>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8"/>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8"/>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8"/>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8"/>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8"/>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8"/>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8"/>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8"/>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8"/>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8"/>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8"/>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8"/>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8"/>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8"/>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8"/>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8"/>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8"/>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8"/>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39"/>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38.140625" style="178"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71"/>
      <c r="J1" s="4"/>
      <c r="K1" s="4"/>
      <c r="L1" s="1"/>
      <c r="M1" s="1"/>
      <c r="U1" s="1"/>
      <c r="V1" s="1"/>
      <c r="W1" s="1"/>
      <c r="X1" s="1"/>
      <c r="Y1" s="1"/>
      <c r="Z1" s="1"/>
    </row>
    <row r="2" spans="1:26" x14ac:dyDescent="0.25">
      <c r="A2" s="1"/>
      <c r="B2" s="2"/>
      <c r="C2" s="2"/>
      <c r="D2" s="4"/>
      <c r="E2" s="4"/>
      <c r="F2" s="4"/>
      <c r="G2" s="3"/>
      <c r="H2" s="4"/>
      <c r="I2" s="171"/>
      <c r="J2" s="4"/>
      <c r="K2" s="4"/>
      <c r="L2" s="1"/>
      <c r="M2" s="1"/>
      <c r="O2" s="6" t="str">
        <f>Master!B5</f>
        <v>Confidential</v>
      </c>
      <c r="U2" s="1"/>
      <c r="V2" s="1"/>
      <c r="W2" s="1"/>
      <c r="X2" s="1"/>
      <c r="Y2" s="1"/>
      <c r="Z2" s="1"/>
    </row>
    <row r="3" spans="1:26" x14ac:dyDescent="0.25">
      <c r="A3" s="1"/>
      <c r="B3" s="2"/>
      <c r="C3" s="2"/>
      <c r="D3" s="4"/>
      <c r="E3" s="4"/>
      <c r="F3" s="8"/>
      <c r="G3" s="68" t="s">
        <v>253</v>
      </c>
      <c r="H3" s="8"/>
      <c r="I3" s="172" t="str">
        <f>MAIN!D9</f>
        <v>HCPWG</v>
      </c>
      <c r="J3" s="168" t="s">
        <v>247</v>
      </c>
      <c r="K3" s="4"/>
      <c r="L3" s="1"/>
      <c r="M3" s="1"/>
      <c r="O3" s="6" t="str">
        <f>Master!B6</f>
        <v>Public</v>
      </c>
      <c r="U3" s="1"/>
      <c r="V3" s="1"/>
      <c r="W3" s="1"/>
      <c r="X3" s="1"/>
      <c r="Y3" s="1"/>
      <c r="Z3" s="1"/>
    </row>
    <row r="4" spans="1:26" x14ac:dyDescent="0.25">
      <c r="A4" s="1"/>
      <c r="B4" s="2"/>
      <c r="C4" s="2"/>
      <c r="D4" s="4"/>
      <c r="E4" s="4"/>
      <c r="F4" s="4"/>
      <c r="G4" s="3"/>
      <c r="H4" s="4"/>
      <c r="I4" s="171"/>
      <c r="J4" s="169"/>
      <c r="K4" s="4"/>
      <c r="L4" s="1"/>
      <c r="M4" s="1"/>
      <c r="U4" s="1"/>
      <c r="V4" s="1"/>
      <c r="W4" s="1"/>
      <c r="X4" s="1"/>
      <c r="Y4" s="1"/>
      <c r="Z4" s="1"/>
    </row>
    <row r="5" spans="1:26" x14ac:dyDescent="0.25">
      <c r="A5" s="1"/>
      <c r="B5" s="2"/>
      <c r="C5" s="2"/>
      <c r="D5" s="4"/>
      <c r="E5" s="4"/>
      <c r="F5" s="4"/>
      <c r="G5" s="8" t="s">
        <v>246</v>
      </c>
      <c r="H5" s="4"/>
      <c r="I5" s="171"/>
      <c r="J5" s="169"/>
      <c r="K5" s="4"/>
      <c r="L5" s="1"/>
      <c r="M5" s="1"/>
      <c r="O5" s="6" t="str">
        <f>Master!B8</f>
        <v>Agreed</v>
      </c>
      <c r="U5" s="1"/>
      <c r="V5" s="1"/>
      <c r="W5" s="1"/>
      <c r="X5" s="1"/>
      <c r="Y5" s="1"/>
      <c r="Z5" s="1"/>
    </row>
    <row r="6" spans="1:26" x14ac:dyDescent="0.25">
      <c r="A6" s="1"/>
      <c r="B6" s="2"/>
      <c r="C6" s="2"/>
      <c r="D6" s="4"/>
      <c r="E6" s="4"/>
      <c r="F6" s="4"/>
      <c r="G6" s="59" t="s">
        <v>193</v>
      </c>
      <c r="H6" s="4"/>
      <c r="I6" s="171"/>
      <c r="J6" s="169"/>
      <c r="K6" s="4"/>
      <c r="L6" s="1"/>
      <c r="M6" s="1"/>
      <c r="O6" s="6" t="str">
        <f>Master!B9</f>
        <v>Disagreed</v>
      </c>
      <c r="U6" s="1"/>
      <c r="V6" s="1"/>
      <c r="W6" s="1"/>
      <c r="X6" s="1"/>
      <c r="Y6" s="1"/>
      <c r="Z6" s="1"/>
    </row>
    <row r="7" spans="1:26" x14ac:dyDescent="0.25">
      <c r="A7" s="1"/>
      <c r="B7" s="2"/>
      <c r="C7" s="2"/>
      <c r="D7" s="4"/>
      <c r="E7" s="4"/>
      <c r="F7" s="4"/>
      <c r="G7" s="3"/>
      <c r="H7" s="4"/>
      <c r="I7" s="171"/>
      <c r="J7" s="170"/>
      <c r="K7" s="4"/>
      <c r="L7" s="1"/>
      <c r="M7" s="1"/>
      <c r="O7" s="6" t="str">
        <f>Master!B10</f>
        <v>Partially agreed</v>
      </c>
      <c r="U7" s="1"/>
      <c r="V7" s="1"/>
      <c r="W7" s="1"/>
      <c r="X7" s="1"/>
      <c r="Y7" s="1"/>
      <c r="Z7" s="1"/>
    </row>
    <row r="8" spans="1:26" x14ac:dyDescent="0.25">
      <c r="A8" s="1"/>
      <c r="B8" s="2"/>
      <c r="C8" s="2"/>
      <c r="D8" s="4"/>
      <c r="E8" s="4"/>
      <c r="F8" s="4"/>
      <c r="G8" s="3"/>
      <c r="H8" s="4"/>
      <c r="I8" s="17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73"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71"/>
      <c r="J10" s="4"/>
      <c r="K10" s="4"/>
      <c r="L10" s="1"/>
      <c r="M10" s="1"/>
      <c r="U10" s="1"/>
      <c r="V10" s="1"/>
      <c r="W10" s="1"/>
      <c r="X10" s="1"/>
      <c r="Y10" s="1"/>
      <c r="Z10" s="1"/>
    </row>
    <row r="11" spans="1:26" ht="266.25" customHeight="1" thickTop="1" x14ac:dyDescent="0.25">
      <c r="A11" s="1"/>
      <c r="B11" s="13" t="str">
        <f>IF(AND(G11="",I11="",J11=""),"",$I$3)</f>
        <v>HCPWG</v>
      </c>
      <c r="C11" s="14">
        <f>IF(B11&lt;&gt;"",1,"")</f>
        <v>1</v>
      </c>
      <c r="D11" s="107" t="str">
        <f>IF(C11="","","Pillar 2")</f>
        <v>Pillar 2</v>
      </c>
      <c r="E11" s="107" t="str">
        <f>IF(ISERROR(VLOOKUP(G11,$O$11:$Q$1000,2,FALSE)),"",VLOOKUP(G11,$O$11:$Q$1000,2,FALSE))</f>
        <v>SoG</v>
      </c>
      <c r="F11" s="107" t="str">
        <f>IF(ISERROR(VLOOKUP(G11,$O$11:$Q$1000,3,FALSE)),"",VLOOKUP(G11,$O$11:$Q$1000,3,FALSE))</f>
        <v>GL_41</v>
      </c>
      <c r="G11" s="118" t="s">
        <v>56</v>
      </c>
      <c r="H11" s="155" t="s">
        <v>723</v>
      </c>
      <c r="I11" s="174" t="s">
        <v>725</v>
      </c>
      <c r="J11" s="125" t="str">
        <f>IF(AND(G11="",I11=""),"",IF(OR(G11="",I11=""),"Fill in columns G and I",IF(ISNUMBER(FIND("General comment",+G11)),"",IF(H11="","Column H should be filled in",""))))</f>
        <v/>
      </c>
      <c r="K11" s="37"/>
      <c r="L11" s="15"/>
      <c r="M11" s="1"/>
      <c r="N11" s="29">
        <v>1</v>
      </c>
      <c r="O11" s="144" t="s">
        <v>484</v>
      </c>
      <c r="P11" s="98" t="s">
        <v>218</v>
      </c>
      <c r="Q11" s="98" t="s">
        <v>485</v>
      </c>
      <c r="R11" s="27"/>
      <c r="S11" s="133"/>
      <c r="U11" s="1"/>
      <c r="V11" s="1"/>
      <c r="W11" s="1"/>
      <c r="X11" s="1"/>
      <c r="Y11" s="1"/>
      <c r="Z11" s="1"/>
    </row>
    <row r="12" spans="1:26" ht="67.5" customHeight="1" x14ac:dyDescent="0.25">
      <c r="A12" s="1"/>
      <c r="B12" s="16" t="str">
        <f t="shared" ref="B12:B75" si="0">IF(AND(G12="",I12="",J12=""),"",$I$3)</f>
        <v>HCPWG</v>
      </c>
      <c r="C12" s="17">
        <f t="shared" ref="C12:C75" si="1">IF(B12&lt;&gt;"",C11+1,"")</f>
        <v>2</v>
      </c>
      <c r="D12" s="108" t="str">
        <f t="shared" ref="D12:D75" si="2">IF(C12="","","Pillar 2")</f>
        <v>Pillar 2</v>
      </c>
      <c r="E12" s="108" t="str">
        <f t="shared" ref="E12:E75" si="3">IF(ISERROR(VLOOKUP(G12,$O$11:$Q$1000,2,FALSE)),"",VLOOKUP(G12,$O$11:$Q$1000,2,FALSE))</f>
        <v>SoG</v>
      </c>
      <c r="F12" s="31"/>
      <c r="G12" s="131" t="s">
        <v>484</v>
      </c>
      <c r="H12" s="31"/>
      <c r="I12" s="175" t="s">
        <v>724</v>
      </c>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32.25" customHeight="1" x14ac:dyDescent="0.25">
      <c r="A13" s="1"/>
      <c r="B13" s="16" t="str">
        <f t="shared" si="0"/>
        <v/>
      </c>
      <c r="C13" s="17" t="str">
        <f t="shared" si="1"/>
        <v/>
      </c>
      <c r="D13" s="108" t="str">
        <f t="shared" si="2"/>
        <v/>
      </c>
      <c r="E13" s="108" t="str">
        <f t="shared" si="3"/>
        <v/>
      </c>
      <c r="F13" s="31"/>
      <c r="G13" s="131"/>
      <c r="H13" s="31"/>
      <c r="I13" s="176"/>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
      </c>
      <c r="C14" s="17" t="str">
        <f t="shared" si="1"/>
        <v/>
      </c>
      <c r="D14" s="108" t="str">
        <f t="shared" si="2"/>
        <v/>
      </c>
      <c r="E14" s="108" t="str">
        <f t="shared" si="3"/>
        <v/>
      </c>
      <c r="F14" s="31"/>
      <c r="G14" s="131"/>
      <c r="H14" s="31"/>
      <c r="I14" s="176"/>
      <c r="J14" s="126" t="str">
        <f t="shared" si="4"/>
        <v/>
      </c>
      <c r="K14" s="36"/>
      <c r="L14" s="18"/>
      <c r="M14" s="1"/>
      <c r="N14" s="29">
        <v>4</v>
      </c>
      <c r="O14" s="134" t="s">
        <v>44</v>
      </c>
      <c r="P14" s="29" t="s">
        <v>218</v>
      </c>
      <c r="Q14" s="98" t="s">
        <v>209</v>
      </c>
      <c r="R14" s="27"/>
      <c r="S14" s="133"/>
      <c r="U14" s="1"/>
      <c r="V14" s="1"/>
      <c r="W14" s="1"/>
      <c r="X14" s="1"/>
      <c r="Y14" s="1"/>
      <c r="Z14" s="1"/>
    </row>
    <row r="15" spans="1:26" ht="28.5" x14ac:dyDescent="0.25">
      <c r="A15" s="1"/>
      <c r="B15" s="16" t="str">
        <f t="shared" si="0"/>
        <v/>
      </c>
      <c r="C15" s="17" t="str">
        <f t="shared" si="1"/>
        <v/>
      </c>
      <c r="D15" s="108" t="str">
        <f t="shared" si="2"/>
        <v/>
      </c>
      <c r="E15" s="108" t="str">
        <f t="shared" si="3"/>
        <v/>
      </c>
      <c r="F15" s="31"/>
      <c r="G15" s="131"/>
      <c r="H15" s="31"/>
      <c r="I15" s="176"/>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
      </c>
      <c r="C16" s="17" t="str">
        <f t="shared" si="1"/>
        <v/>
      </c>
      <c r="D16" s="108" t="str">
        <f t="shared" si="2"/>
        <v/>
      </c>
      <c r="E16" s="108" t="str">
        <f t="shared" si="3"/>
        <v/>
      </c>
      <c r="F16" s="31"/>
      <c r="G16" s="131"/>
      <c r="H16" s="31"/>
      <c r="I16" s="176"/>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
      </c>
      <c r="C17" s="17" t="str">
        <f t="shared" si="1"/>
        <v/>
      </c>
      <c r="D17" s="108" t="str">
        <f t="shared" si="2"/>
        <v/>
      </c>
      <c r="E17" s="108" t="str">
        <f t="shared" si="3"/>
        <v/>
      </c>
      <c r="F17" s="31"/>
      <c r="G17" s="131"/>
      <c r="H17" s="31"/>
      <c r="I17" s="176"/>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
      </c>
      <c r="C18" s="17" t="str">
        <f t="shared" si="1"/>
        <v/>
      </c>
      <c r="D18" s="108" t="str">
        <f t="shared" si="2"/>
        <v/>
      </c>
      <c r="E18" s="108" t="str">
        <f t="shared" si="3"/>
        <v/>
      </c>
      <c r="F18" s="31"/>
      <c r="G18" s="131"/>
      <c r="H18" s="31"/>
      <c r="I18" s="176"/>
      <c r="J18" s="126" t="str">
        <f t="shared" si="4"/>
        <v/>
      </c>
      <c r="K18" s="36"/>
      <c r="L18" s="18"/>
      <c r="M18" s="1"/>
      <c r="N18" s="29">
        <v>8</v>
      </c>
      <c r="O18" s="134" t="s">
        <v>5</v>
      </c>
      <c r="P18" s="29" t="s">
        <v>218</v>
      </c>
      <c r="Q18" s="98" t="s">
        <v>213</v>
      </c>
      <c r="R18" s="27"/>
      <c r="S18" s="133"/>
      <c r="U18" s="1"/>
      <c r="V18" s="1"/>
      <c r="W18" s="1"/>
      <c r="X18" s="1"/>
      <c r="Y18" s="1"/>
      <c r="Z18" s="1"/>
    </row>
    <row r="19" spans="1:26" ht="28.5" x14ac:dyDescent="0.25">
      <c r="A19" s="1"/>
      <c r="B19" s="16" t="str">
        <f t="shared" si="0"/>
        <v/>
      </c>
      <c r="C19" s="17" t="str">
        <f t="shared" si="1"/>
        <v/>
      </c>
      <c r="D19" s="108" t="str">
        <f t="shared" si="2"/>
        <v/>
      </c>
      <c r="E19" s="108" t="str">
        <f t="shared" si="3"/>
        <v/>
      </c>
      <c r="F19" s="31"/>
      <c r="G19" s="131"/>
      <c r="H19" s="31"/>
      <c r="I19" s="176"/>
      <c r="J19" s="126" t="str">
        <f t="shared" si="4"/>
        <v/>
      </c>
      <c r="K19" s="36"/>
      <c r="L19" s="18"/>
      <c r="M19" s="1"/>
      <c r="N19" s="29">
        <v>9</v>
      </c>
      <c r="O19" s="134" t="s">
        <v>46</v>
      </c>
      <c r="P19" s="29" t="s">
        <v>218</v>
      </c>
      <c r="Q19" s="98" t="s">
        <v>214</v>
      </c>
      <c r="R19" s="27"/>
      <c r="S19" s="133"/>
      <c r="U19" s="1"/>
      <c r="V19" s="1"/>
      <c r="W19" s="1"/>
      <c r="X19" s="1"/>
      <c r="Y19" s="1"/>
      <c r="Z19" s="1"/>
    </row>
    <row r="20" spans="1:26" ht="28.5" x14ac:dyDescent="0.25">
      <c r="A20" s="1"/>
      <c r="B20" s="16" t="str">
        <f t="shared" si="0"/>
        <v/>
      </c>
      <c r="C20" s="17" t="str">
        <f t="shared" si="1"/>
        <v/>
      </c>
      <c r="D20" s="108" t="str">
        <f t="shared" si="2"/>
        <v/>
      </c>
      <c r="E20" s="108" t="str">
        <f t="shared" si="3"/>
        <v/>
      </c>
      <c r="F20" s="31"/>
      <c r="G20" s="131"/>
      <c r="H20" s="31"/>
      <c r="I20" s="176"/>
      <c r="J20" s="126" t="str">
        <f t="shared" si="4"/>
        <v/>
      </c>
      <c r="K20" s="36"/>
      <c r="L20" s="18"/>
      <c r="M20" s="1"/>
      <c r="N20" s="29">
        <v>10</v>
      </c>
      <c r="O20" s="134" t="s">
        <v>41</v>
      </c>
      <c r="P20" s="29" t="s">
        <v>218</v>
      </c>
      <c r="Q20" s="98" t="s">
        <v>215</v>
      </c>
      <c r="R20" s="27"/>
      <c r="S20" s="133"/>
      <c r="U20" s="1"/>
      <c r="V20" s="1"/>
      <c r="W20" s="1"/>
      <c r="X20" s="1"/>
      <c r="Y20" s="1"/>
      <c r="Z20" s="1"/>
    </row>
    <row r="21" spans="1:26" ht="42.75" x14ac:dyDescent="0.25">
      <c r="A21" s="1"/>
      <c r="B21" s="16" t="str">
        <f t="shared" si="0"/>
        <v/>
      </c>
      <c r="C21" s="17" t="str">
        <f t="shared" si="1"/>
        <v/>
      </c>
      <c r="D21" s="108" t="str">
        <f t="shared" si="2"/>
        <v/>
      </c>
      <c r="E21" s="108" t="str">
        <f t="shared" si="3"/>
        <v/>
      </c>
      <c r="F21" s="31"/>
      <c r="G21" s="131"/>
      <c r="H21" s="31"/>
      <c r="I21" s="176"/>
      <c r="J21" s="126" t="str">
        <f t="shared" si="4"/>
        <v/>
      </c>
      <c r="K21" s="36"/>
      <c r="L21" s="18"/>
      <c r="M21" s="1"/>
      <c r="N21" s="29">
        <v>11</v>
      </c>
      <c r="O21" s="134" t="s">
        <v>6</v>
      </c>
      <c r="P21" s="29" t="s">
        <v>218</v>
      </c>
      <c r="Q21" s="98" t="s">
        <v>216</v>
      </c>
      <c r="R21" s="27"/>
      <c r="S21" s="133"/>
      <c r="U21" s="1"/>
      <c r="V21" s="1"/>
      <c r="W21" s="1"/>
      <c r="X21" s="1"/>
      <c r="Y21" s="1"/>
      <c r="Z21" s="1"/>
    </row>
    <row r="22" spans="1:26" ht="42.75" x14ac:dyDescent="0.25">
      <c r="A22" s="1"/>
      <c r="B22" s="16" t="str">
        <f t="shared" si="0"/>
        <v/>
      </c>
      <c r="C22" s="17" t="str">
        <f t="shared" si="1"/>
        <v/>
      </c>
      <c r="D22" s="108" t="str">
        <f t="shared" si="2"/>
        <v/>
      </c>
      <c r="E22" s="108" t="str">
        <f t="shared" si="3"/>
        <v/>
      </c>
      <c r="F22" s="31"/>
      <c r="G22" s="131"/>
      <c r="H22" s="31"/>
      <c r="I22" s="176"/>
      <c r="J22" s="126" t="str">
        <f t="shared" si="4"/>
        <v/>
      </c>
      <c r="K22" s="36"/>
      <c r="L22" s="18"/>
      <c r="M22" s="1"/>
      <c r="N22" s="29">
        <v>12</v>
      </c>
      <c r="O22" s="134" t="s">
        <v>7</v>
      </c>
      <c r="P22" s="29" t="s">
        <v>218</v>
      </c>
      <c r="Q22" s="98" t="s">
        <v>464</v>
      </c>
      <c r="R22" s="27"/>
      <c r="S22" s="133"/>
      <c r="U22" s="1"/>
      <c r="V22" s="1"/>
      <c r="W22" s="1"/>
      <c r="X22" s="1"/>
      <c r="Y22" s="1"/>
      <c r="Z22" s="1"/>
    </row>
    <row r="23" spans="1:26" ht="28.5" x14ac:dyDescent="0.25">
      <c r="A23" s="1"/>
      <c r="B23" s="16" t="str">
        <f t="shared" si="0"/>
        <v/>
      </c>
      <c r="C23" s="17" t="str">
        <f t="shared" si="1"/>
        <v/>
      </c>
      <c r="D23" s="108" t="str">
        <f t="shared" si="2"/>
        <v/>
      </c>
      <c r="E23" s="108" t="str">
        <f t="shared" si="3"/>
        <v/>
      </c>
      <c r="F23" s="31"/>
      <c r="G23" s="131"/>
      <c r="H23" s="31"/>
      <c r="I23" s="176"/>
      <c r="J23" s="126" t="str">
        <f t="shared" si="4"/>
        <v/>
      </c>
      <c r="K23" s="36"/>
      <c r="L23" s="18"/>
      <c r="M23" s="1"/>
      <c r="N23" s="29">
        <v>13</v>
      </c>
      <c r="O23" s="134" t="s">
        <v>47</v>
      </c>
      <c r="P23" s="29" t="s">
        <v>218</v>
      </c>
      <c r="Q23" s="98" t="s">
        <v>465</v>
      </c>
      <c r="R23" s="27"/>
      <c r="S23" s="133"/>
      <c r="U23" s="1"/>
      <c r="V23" s="1"/>
      <c r="W23" s="1"/>
      <c r="X23" s="1"/>
      <c r="Y23" s="1"/>
      <c r="Z23" s="1"/>
    </row>
    <row r="24" spans="1:26" ht="42.75" x14ac:dyDescent="0.25">
      <c r="A24" s="1"/>
      <c r="B24" s="16" t="str">
        <f t="shared" si="0"/>
        <v/>
      </c>
      <c r="C24" s="17" t="str">
        <f t="shared" si="1"/>
        <v/>
      </c>
      <c r="D24" s="108" t="str">
        <f t="shared" si="2"/>
        <v/>
      </c>
      <c r="E24" s="108" t="str">
        <f t="shared" si="3"/>
        <v/>
      </c>
      <c r="F24" s="31"/>
      <c r="G24" s="131"/>
      <c r="H24" s="31"/>
      <c r="I24" s="176"/>
      <c r="J24" s="126" t="str">
        <f t="shared" si="4"/>
        <v/>
      </c>
      <c r="K24" s="36"/>
      <c r="L24" s="18"/>
      <c r="M24" s="1"/>
      <c r="N24" s="29">
        <v>14</v>
      </c>
      <c r="O24" s="134" t="s">
        <v>8</v>
      </c>
      <c r="P24" s="29" t="s">
        <v>218</v>
      </c>
      <c r="Q24" s="98" t="s">
        <v>466</v>
      </c>
      <c r="R24" s="27"/>
      <c r="S24" s="133"/>
      <c r="U24" s="1"/>
      <c r="V24" s="1"/>
      <c r="W24" s="1"/>
      <c r="X24" s="1"/>
      <c r="Y24" s="1"/>
      <c r="Z24" s="1"/>
    </row>
    <row r="25" spans="1:26" ht="42.75" x14ac:dyDescent="0.25">
      <c r="A25" s="1"/>
      <c r="B25" s="16" t="str">
        <f t="shared" si="0"/>
        <v/>
      </c>
      <c r="C25" s="17" t="str">
        <f t="shared" si="1"/>
        <v/>
      </c>
      <c r="D25" s="108" t="str">
        <f t="shared" si="2"/>
        <v/>
      </c>
      <c r="E25" s="108" t="str">
        <f t="shared" si="3"/>
        <v/>
      </c>
      <c r="F25" s="31"/>
      <c r="G25" s="131"/>
      <c r="H25" s="31"/>
      <c r="I25" s="176"/>
      <c r="J25" s="126" t="str">
        <f t="shared" si="4"/>
        <v/>
      </c>
      <c r="K25" s="36"/>
      <c r="L25" s="18"/>
      <c r="M25" s="1"/>
      <c r="N25" s="29">
        <v>15</v>
      </c>
      <c r="O25" s="134" t="s">
        <v>9</v>
      </c>
      <c r="P25" s="29" t="s">
        <v>218</v>
      </c>
      <c r="Q25" s="98" t="s">
        <v>467</v>
      </c>
      <c r="R25" s="27"/>
      <c r="S25" s="133"/>
      <c r="U25" s="1"/>
      <c r="V25" s="1"/>
      <c r="W25" s="1"/>
      <c r="X25" s="1"/>
      <c r="Y25" s="1"/>
      <c r="Z25" s="1"/>
    </row>
    <row r="26" spans="1:26" ht="42.75" x14ac:dyDescent="0.25">
      <c r="A26" s="1"/>
      <c r="B26" s="16" t="str">
        <f t="shared" si="0"/>
        <v/>
      </c>
      <c r="C26" s="17" t="str">
        <f t="shared" si="1"/>
        <v/>
      </c>
      <c r="D26" s="108" t="str">
        <f t="shared" si="2"/>
        <v/>
      </c>
      <c r="E26" s="108" t="str">
        <f t="shared" si="3"/>
        <v/>
      </c>
      <c r="F26" s="31"/>
      <c r="G26" s="131"/>
      <c r="H26" s="31"/>
      <c r="I26" s="176"/>
      <c r="J26" s="126" t="str">
        <f t="shared" si="4"/>
        <v/>
      </c>
      <c r="K26" s="36"/>
      <c r="L26" s="18"/>
      <c r="M26" s="1"/>
      <c r="N26" s="29">
        <v>16</v>
      </c>
      <c r="O26" s="134" t="s">
        <v>10</v>
      </c>
      <c r="P26" s="29" t="s">
        <v>218</v>
      </c>
      <c r="Q26" s="98" t="s">
        <v>468</v>
      </c>
      <c r="R26" s="27"/>
      <c r="S26" s="133"/>
      <c r="U26" s="1"/>
      <c r="V26" s="1"/>
      <c r="W26" s="1"/>
      <c r="X26" s="1"/>
      <c r="Y26" s="1"/>
      <c r="Z26" s="1"/>
    </row>
    <row r="27" spans="1:26" ht="28.5" x14ac:dyDescent="0.25">
      <c r="A27" s="1"/>
      <c r="B27" s="16" t="str">
        <f t="shared" si="0"/>
        <v/>
      </c>
      <c r="C27" s="17" t="str">
        <f t="shared" si="1"/>
        <v/>
      </c>
      <c r="D27" s="108" t="str">
        <f t="shared" si="2"/>
        <v/>
      </c>
      <c r="E27" s="108" t="str">
        <f t="shared" si="3"/>
        <v/>
      </c>
      <c r="F27" s="31"/>
      <c r="G27" s="131"/>
      <c r="H27" s="31"/>
      <c r="I27" s="176"/>
      <c r="J27" s="126" t="str">
        <f t="shared" si="4"/>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0"/>
        <v/>
      </c>
      <c r="C28" s="17" t="str">
        <f t="shared" si="1"/>
        <v/>
      </c>
      <c r="D28" s="108" t="str">
        <f t="shared" si="2"/>
        <v/>
      </c>
      <c r="E28" s="108" t="str">
        <f t="shared" si="3"/>
        <v/>
      </c>
      <c r="F28" s="31"/>
      <c r="G28" s="131"/>
      <c r="H28" s="31"/>
      <c r="I28" s="176"/>
      <c r="J28" s="126" t="str">
        <f t="shared" si="4"/>
        <v/>
      </c>
      <c r="K28" s="36"/>
      <c r="L28" s="18"/>
      <c r="M28" s="1"/>
      <c r="N28" s="29">
        <v>18</v>
      </c>
      <c r="O28" s="134" t="s">
        <v>42</v>
      </c>
      <c r="P28" s="29" t="s">
        <v>218</v>
      </c>
      <c r="Q28" s="98" t="s">
        <v>470</v>
      </c>
      <c r="R28" s="27"/>
      <c r="S28" s="133"/>
      <c r="U28" s="1"/>
      <c r="V28" s="1"/>
      <c r="W28" s="1"/>
      <c r="X28" s="1"/>
      <c r="Y28" s="1"/>
      <c r="Z28" s="1"/>
    </row>
    <row r="29" spans="1:26" ht="57" x14ac:dyDescent="0.25">
      <c r="A29" s="1"/>
      <c r="B29" s="16" t="str">
        <f t="shared" si="0"/>
        <v/>
      </c>
      <c r="C29" s="17" t="str">
        <f t="shared" si="1"/>
        <v/>
      </c>
      <c r="D29" s="108" t="str">
        <f t="shared" si="2"/>
        <v/>
      </c>
      <c r="E29" s="108" t="str">
        <f t="shared" si="3"/>
        <v/>
      </c>
      <c r="F29" s="31"/>
      <c r="G29" s="131"/>
      <c r="H29" s="31"/>
      <c r="I29" s="176"/>
      <c r="J29" s="126" t="str">
        <f t="shared" si="4"/>
        <v/>
      </c>
      <c r="K29" s="36"/>
      <c r="L29" s="18"/>
      <c r="M29" s="1"/>
      <c r="N29" s="29">
        <v>19</v>
      </c>
      <c r="O29" s="134" t="s">
        <v>11</v>
      </c>
      <c r="P29" s="29" t="s">
        <v>218</v>
      </c>
      <c r="Q29" s="98" t="s">
        <v>471</v>
      </c>
      <c r="R29" s="27"/>
      <c r="S29" s="133"/>
      <c r="U29" s="1"/>
      <c r="V29" s="1"/>
      <c r="W29" s="1"/>
      <c r="X29" s="1"/>
      <c r="Y29" s="1"/>
      <c r="Z29" s="1"/>
    </row>
    <row r="30" spans="1:26" ht="28.5" x14ac:dyDescent="0.25">
      <c r="A30" s="1"/>
      <c r="B30" s="16" t="str">
        <f t="shared" si="0"/>
        <v/>
      </c>
      <c r="C30" s="17" t="str">
        <f t="shared" si="1"/>
        <v/>
      </c>
      <c r="D30" s="108" t="str">
        <f t="shared" si="2"/>
        <v/>
      </c>
      <c r="E30" s="108" t="str">
        <f t="shared" si="3"/>
        <v/>
      </c>
      <c r="F30" s="31"/>
      <c r="G30" s="131"/>
      <c r="H30" s="31"/>
      <c r="I30" s="176"/>
      <c r="J30" s="126" t="str">
        <f t="shared" si="4"/>
        <v/>
      </c>
      <c r="K30" s="36"/>
      <c r="L30" s="18"/>
      <c r="M30" s="1"/>
      <c r="N30" s="29">
        <v>20</v>
      </c>
      <c r="O30" s="134" t="s">
        <v>12</v>
      </c>
      <c r="P30" s="29" t="s">
        <v>218</v>
      </c>
      <c r="Q30" s="98" t="s">
        <v>472</v>
      </c>
      <c r="R30" s="27"/>
      <c r="S30" s="133"/>
      <c r="U30" s="1"/>
      <c r="V30" s="1"/>
      <c r="W30" s="1"/>
      <c r="X30" s="1"/>
      <c r="Y30" s="1"/>
      <c r="Z30" s="1"/>
    </row>
    <row r="31" spans="1:26" ht="57" x14ac:dyDescent="0.25">
      <c r="A31" s="1"/>
      <c r="B31" s="16" t="str">
        <f t="shared" si="0"/>
        <v/>
      </c>
      <c r="C31" s="17" t="str">
        <f t="shared" si="1"/>
        <v/>
      </c>
      <c r="D31" s="108" t="str">
        <f t="shared" si="2"/>
        <v/>
      </c>
      <c r="E31" s="108" t="str">
        <f t="shared" si="3"/>
        <v/>
      </c>
      <c r="F31" s="31"/>
      <c r="G31" s="131"/>
      <c r="H31" s="31"/>
      <c r="I31" s="176"/>
      <c r="J31" s="126" t="str">
        <f t="shared" si="4"/>
        <v/>
      </c>
      <c r="K31" s="36"/>
      <c r="L31" s="18"/>
      <c r="M31" s="1"/>
      <c r="N31" s="29">
        <v>21</v>
      </c>
      <c r="O31" s="134" t="s">
        <v>13</v>
      </c>
      <c r="P31" s="29" t="s">
        <v>218</v>
      </c>
      <c r="Q31" s="98" t="s">
        <v>473</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176"/>
      <c r="J32" s="126" t="str">
        <f t="shared" si="4"/>
        <v/>
      </c>
      <c r="K32" s="36"/>
      <c r="L32" s="18"/>
      <c r="M32" s="1"/>
      <c r="N32" s="29">
        <v>22</v>
      </c>
      <c r="O32" s="134" t="s">
        <v>14</v>
      </c>
      <c r="P32" s="29" t="s">
        <v>218</v>
      </c>
      <c r="Q32" s="98" t="s">
        <v>474</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176"/>
      <c r="J33" s="126" t="str">
        <f t="shared" si="4"/>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176"/>
      <c r="J34" s="126" t="str">
        <f t="shared" si="4"/>
        <v/>
      </c>
      <c r="K34" s="36"/>
      <c r="L34" s="18"/>
      <c r="M34" s="1"/>
      <c r="N34" s="29">
        <v>24</v>
      </c>
      <c r="O34" s="134" t="s">
        <v>49</v>
      </c>
      <c r="P34" s="29" t="s">
        <v>218</v>
      </c>
      <c r="Q34" s="98" t="s">
        <v>488</v>
      </c>
      <c r="R34" s="27"/>
      <c r="S34" s="133"/>
      <c r="U34" s="1"/>
      <c r="V34" s="1"/>
      <c r="W34" s="1"/>
      <c r="X34" s="1"/>
      <c r="Y34" s="1"/>
      <c r="Z34" s="1"/>
    </row>
    <row r="35" spans="1:26" ht="85.5" x14ac:dyDescent="0.25">
      <c r="A35" s="1"/>
      <c r="B35" s="16" t="str">
        <f t="shared" si="0"/>
        <v/>
      </c>
      <c r="C35" s="17" t="str">
        <f t="shared" si="1"/>
        <v/>
      </c>
      <c r="D35" s="108" t="str">
        <f t="shared" si="2"/>
        <v/>
      </c>
      <c r="E35" s="108" t="str">
        <f t="shared" si="3"/>
        <v/>
      </c>
      <c r="F35" s="31"/>
      <c r="G35" s="131"/>
      <c r="H35" s="31"/>
      <c r="I35" s="176"/>
      <c r="J35" s="126" t="str">
        <f t="shared" si="4"/>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176"/>
      <c r="J36" s="126" t="str">
        <f t="shared" si="4"/>
        <v/>
      </c>
      <c r="K36" s="36"/>
      <c r="L36" s="18"/>
      <c r="M36" s="1"/>
      <c r="N36" s="29">
        <v>26</v>
      </c>
      <c r="O36" s="134" t="s">
        <v>15</v>
      </c>
      <c r="P36" s="29" t="s">
        <v>218</v>
      </c>
      <c r="Q36" s="98" t="s">
        <v>490</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176"/>
      <c r="J37" s="126" t="str">
        <f t="shared" si="4"/>
        <v/>
      </c>
      <c r="K37" s="36"/>
      <c r="L37" s="18"/>
      <c r="M37" s="1"/>
      <c r="N37" s="29">
        <v>27</v>
      </c>
      <c r="O37" s="134" t="s">
        <v>16</v>
      </c>
      <c r="P37" s="29" t="s">
        <v>218</v>
      </c>
      <c r="Q37" s="98" t="s">
        <v>491</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176"/>
      <c r="J38" s="126" t="str">
        <f t="shared" si="4"/>
        <v/>
      </c>
      <c r="K38" s="36"/>
      <c r="L38" s="18"/>
      <c r="M38" s="1"/>
      <c r="N38" s="29">
        <v>28</v>
      </c>
      <c r="O38" s="134" t="s">
        <v>17</v>
      </c>
      <c r="P38" s="29" t="s">
        <v>218</v>
      </c>
      <c r="Q38" s="98" t="s">
        <v>492</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176"/>
      <c r="J39" s="126" t="str">
        <f t="shared" si="4"/>
        <v/>
      </c>
      <c r="K39" s="36"/>
      <c r="L39" s="18"/>
      <c r="M39" s="1"/>
      <c r="N39" s="29">
        <v>29</v>
      </c>
      <c r="O39" s="134" t="s">
        <v>18</v>
      </c>
      <c r="P39" s="29" t="s">
        <v>218</v>
      </c>
      <c r="Q39" s="98" t="s">
        <v>493</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176"/>
      <c r="J40" s="126" t="str">
        <f t="shared" si="4"/>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176"/>
      <c r="J41" s="126" t="str">
        <f t="shared" si="4"/>
        <v/>
      </c>
      <c r="K41" s="36"/>
      <c r="L41" s="18"/>
      <c r="M41" s="1"/>
      <c r="N41" s="29">
        <v>31</v>
      </c>
      <c r="O41" s="134" t="s">
        <v>51</v>
      </c>
      <c r="P41" s="29" t="s">
        <v>218</v>
      </c>
      <c r="Q41" s="98" t="s">
        <v>495</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176"/>
      <c r="J42" s="126" t="str">
        <f t="shared" si="4"/>
        <v/>
      </c>
      <c r="K42" s="36"/>
      <c r="L42" s="18"/>
      <c r="M42" s="1"/>
      <c r="N42" s="29">
        <v>32</v>
      </c>
      <c r="O42" s="134" t="s">
        <v>52</v>
      </c>
      <c r="P42" s="29" t="s">
        <v>218</v>
      </c>
      <c r="Q42" s="98" t="s">
        <v>496</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176"/>
      <c r="J43" s="126" t="str">
        <f t="shared" si="4"/>
        <v/>
      </c>
      <c r="K43" s="36"/>
      <c r="L43" s="18"/>
      <c r="M43" s="1"/>
      <c r="N43" s="29">
        <v>33</v>
      </c>
      <c r="O43" s="134" t="s">
        <v>20</v>
      </c>
      <c r="P43" s="29" t="s">
        <v>218</v>
      </c>
      <c r="Q43" s="98" t="s">
        <v>497</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176"/>
      <c r="J44" s="126" t="str">
        <f t="shared" si="4"/>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176"/>
      <c r="J45" s="126" t="str">
        <f t="shared" si="4"/>
        <v/>
      </c>
      <c r="K45" s="36"/>
      <c r="L45" s="18"/>
      <c r="M45" s="1"/>
      <c r="N45" s="29">
        <v>35</v>
      </c>
      <c r="O45" s="134" t="s">
        <v>22</v>
      </c>
      <c r="P45" s="29" t="s">
        <v>218</v>
      </c>
      <c r="Q45" s="98" t="s">
        <v>499</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176"/>
      <c r="J46" s="126" t="str">
        <f t="shared" si="4"/>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176"/>
      <c r="J47" s="126" t="str">
        <f t="shared" si="4"/>
        <v/>
      </c>
      <c r="K47" s="36"/>
      <c r="L47" s="18"/>
      <c r="M47" s="1"/>
      <c r="N47" s="29">
        <v>37</v>
      </c>
      <c r="O47" s="134" t="s">
        <v>24</v>
      </c>
      <c r="P47" s="29" t="s">
        <v>218</v>
      </c>
      <c r="Q47" s="98" t="s">
        <v>501</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176"/>
      <c r="J48" s="126" t="str">
        <f t="shared" si="4"/>
        <v/>
      </c>
      <c r="K48" s="36"/>
      <c r="L48" s="18"/>
      <c r="M48" s="1"/>
      <c r="N48" s="29">
        <v>38</v>
      </c>
      <c r="O48" s="134" t="s">
        <v>25</v>
      </c>
      <c r="P48" s="29" t="s">
        <v>218</v>
      </c>
      <c r="Q48" s="98" t="s">
        <v>502</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176"/>
      <c r="J49" s="126" t="str">
        <f t="shared" si="4"/>
        <v/>
      </c>
      <c r="K49" s="36"/>
      <c r="L49" s="18"/>
      <c r="M49" s="1"/>
      <c r="N49" s="29">
        <v>39</v>
      </c>
      <c r="O49" s="134" t="s">
        <v>26</v>
      </c>
      <c r="P49" s="29" t="s">
        <v>218</v>
      </c>
      <c r="Q49" s="98" t="s">
        <v>503</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176"/>
      <c r="J50" s="126" t="str">
        <f t="shared" si="4"/>
        <v/>
      </c>
      <c r="K50" s="36"/>
      <c r="L50" s="18"/>
      <c r="M50" s="1"/>
      <c r="N50" s="29">
        <v>40</v>
      </c>
      <c r="O50" s="134" t="s">
        <v>53</v>
      </c>
      <c r="P50" s="29" t="s">
        <v>218</v>
      </c>
      <c r="Q50" s="98" t="s">
        <v>504</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176"/>
      <c r="J51" s="126" t="str">
        <f t="shared" si="4"/>
        <v/>
      </c>
      <c r="K51" s="36"/>
      <c r="L51" s="18"/>
      <c r="M51" s="1"/>
      <c r="N51" s="29">
        <v>41</v>
      </c>
      <c r="O51" s="134" t="s">
        <v>54</v>
      </c>
      <c r="P51" s="29" t="s">
        <v>218</v>
      </c>
      <c r="Q51" s="98" t="s">
        <v>505</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176"/>
      <c r="J52" s="126" t="str">
        <f t="shared" si="4"/>
        <v/>
      </c>
      <c r="K52" s="36"/>
      <c r="L52" s="18"/>
      <c r="M52" s="1"/>
      <c r="N52" s="29">
        <v>42</v>
      </c>
      <c r="O52" s="134" t="s">
        <v>55</v>
      </c>
      <c r="P52" s="29" t="s">
        <v>218</v>
      </c>
      <c r="Q52" s="98" t="s">
        <v>506</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176"/>
      <c r="J53" s="126" t="str">
        <f t="shared" si="4"/>
        <v/>
      </c>
      <c r="K53" s="36"/>
      <c r="L53" s="18"/>
      <c r="M53" s="1"/>
      <c r="N53" s="29">
        <v>43</v>
      </c>
      <c r="O53" s="134" t="s">
        <v>56</v>
      </c>
      <c r="P53" s="29" t="s">
        <v>218</v>
      </c>
      <c r="Q53" s="98" t="s">
        <v>507</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176"/>
      <c r="J54" s="126" t="str">
        <f t="shared" si="4"/>
        <v/>
      </c>
      <c r="K54" s="36"/>
      <c r="L54" s="18"/>
      <c r="M54" s="1"/>
      <c r="N54" s="29">
        <v>44</v>
      </c>
      <c r="O54" s="134" t="s">
        <v>57</v>
      </c>
      <c r="P54" s="29" t="s">
        <v>218</v>
      </c>
      <c r="Q54" s="98" t="s">
        <v>508</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176"/>
      <c r="J55" s="126" t="str">
        <f t="shared" si="4"/>
        <v/>
      </c>
      <c r="K55" s="36"/>
      <c r="L55" s="18"/>
      <c r="M55" s="1"/>
      <c r="N55" s="29">
        <v>45</v>
      </c>
      <c r="O55" s="134" t="s">
        <v>58</v>
      </c>
      <c r="P55" s="29" t="s">
        <v>218</v>
      </c>
      <c r="Q55" s="98" t="s">
        <v>520</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176"/>
      <c r="J56" s="126" t="str">
        <f t="shared" si="4"/>
        <v/>
      </c>
      <c r="K56" s="36"/>
      <c r="L56" s="18"/>
      <c r="M56" s="1"/>
      <c r="N56" s="29">
        <v>46</v>
      </c>
      <c r="O56" s="134" t="s">
        <v>59</v>
      </c>
      <c r="P56" s="29" t="s">
        <v>218</v>
      </c>
      <c r="Q56" s="98" t="s">
        <v>521</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176"/>
      <c r="J57" s="126" t="str">
        <f t="shared" si="4"/>
        <v/>
      </c>
      <c r="K57" s="36"/>
      <c r="L57" s="18"/>
      <c r="M57" s="1"/>
      <c r="N57" s="29">
        <v>47</v>
      </c>
      <c r="O57" s="134" t="s">
        <v>27</v>
      </c>
      <c r="P57" s="29" t="s">
        <v>218</v>
      </c>
      <c r="Q57" s="98" t="s">
        <v>522</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176"/>
      <c r="J58" s="126" t="str">
        <f t="shared" si="4"/>
        <v/>
      </c>
      <c r="K58" s="36"/>
      <c r="L58" s="18"/>
      <c r="M58" s="1"/>
      <c r="N58" s="29">
        <v>48</v>
      </c>
      <c r="O58" s="134" t="s">
        <v>60</v>
      </c>
      <c r="P58" s="29" t="s">
        <v>218</v>
      </c>
      <c r="Q58" s="98" t="s">
        <v>523</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176"/>
      <c r="J59" s="126" t="str">
        <f t="shared" si="4"/>
        <v/>
      </c>
      <c r="K59" s="36"/>
      <c r="L59" s="18"/>
      <c r="M59" s="1"/>
      <c r="N59" s="29">
        <v>49</v>
      </c>
      <c r="O59" s="134" t="s">
        <v>28</v>
      </c>
      <c r="P59" s="29" t="s">
        <v>218</v>
      </c>
      <c r="Q59" s="98" t="s">
        <v>524</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176"/>
      <c r="J60" s="126" t="str">
        <f t="shared" si="4"/>
        <v/>
      </c>
      <c r="K60" s="36"/>
      <c r="L60" s="18"/>
      <c r="M60" s="1"/>
      <c r="N60" s="29">
        <v>50</v>
      </c>
      <c r="O60" s="134" t="s">
        <v>61</v>
      </c>
      <c r="P60" s="29" t="s">
        <v>218</v>
      </c>
      <c r="Q60" s="98" t="s">
        <v>525</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176"/>
      <c r="J61" s="126" t="str">
        <f t="shared" si="4"/>
        <v/>
      </c>
      <c r="K61" s="36"/>
      <c r="L61" s="18"/>
      <c r="M61" s="1"/>
      <c r="N61" s="29">
        <v>51</v>
      </c>
      <c r="O61" s="134" t="s">
        <v>29</v>
      </c>
      <c r="P61" s="29" t="s">
        <v>218</v>
      </c>
      <c r="Q61" s="98" t="s">
        <v>526</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176"/>
      <c r="J62" s="126" t="str">
        <f t="shared" si="4"/>
        <v/>
      </c>
      <c r="K62" s="36"/>
      <c r="L62" s="18"/>
      <c r="M62" s="1"/>
      <c r="N62" s="29">
        <v>52</v>
      </c>
      <c r="O62" s="5" t="s">
        <v>30</v>
      </c>
      <c r="P62" s="29" t="s">
        <v>218</v>
      </c>
      <c r="Q62" s="98" t="s">
        <v>527</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176"/>
      <c r="J63" s="126" t="str">
        <f t="shared" si="4"/>
        <v/>
      </c>
      <c r="K63" s="36"/>
      <c r="L63" s="18"/>
      <c r="M63" s="1"/>
      <c r="N63" s="29">
        <v>53</v>
      </c>
      <c r="O63" s="5" t="s">
        <v>62</v>
      </c>
      <c r="P63" s="29" t="s">
        <v>218</v>
      </c>
      <c r="Q63" s="98" t="s">
        <v>528</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176"/>
      <c r="J64" s="126" t="str">
        <f t="shared" si="4"/>
        <v/>
      </c>
      <c r="K64" s="36"/>
      <c r="L64" s="18"/>
      <c r="M64" s="1"/>
      <c r="N64" s="29">
        <v>54</v>
      </c>
      <c r="O64" s="5" t="s">
        <v>63</v>
      </c>
      <c r="P64" s="29" t="s">
        <v>218</v>
      </c>
      <c r="Q64" s="98" t="s">
        <v>529</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176"/>
      <c r="J65" s="126" t="str">
        <f t="shared" si="4"/>
        <v/>
      </c>
      <c r="K65" s="36"/>
      <c r="L65" s="18"/>
      <c r="M65" s="1"/>
      <c r="N65" s="29">
        <v>55</v>
      </c>
      <c r="O65" s="5" t="s">
        <v>64</v>
      </c>
      <c r="P65" s="29" t="s">
        <v>218</v>
      </c>
      <c r="Q65" s="98" t="s">
        <v>530</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176"/>
      <c r="J66" s="126" t="str">
        <f t="shared" si="4"/>
        <v/>
      </c>
      <c r="K66" s="36"/>
      <c r="L66" s="18"/>
      <c r="M66" s="1"/>
      <c r="N66" s="29">
        <v>56</v>
      </c>
      <c r="O66" s="5" t="s">
        <v>65</v>
      </c>
      <c r="P66" s="29" t="s">
        <v>218</v>
      </c>
      <c r="Q66" s="98" t="s">
        <v>531</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176"/>
      <c r="J67" s="126" t="str">
        <f t="shared" si="4"/>
        <v/>
      </c>
      <c r="K67" s="36"/>
      <c r="L67" s="18"/>
      <c r="M67" s="1"/>
      <c r="N67" s="29">
        <v>57</v>
      </c>
      <c r="O67" s="5" t="s">
        <v>31</v>
      </c>
      <c r="P67" s="29" t="s">
        <v>218</v>
      </c>
      <c r="Q67" s="98" t="s">
        <v>532</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176"/>
      <c r="J68" s="126" t="str">
        <f t="shared" si="4"/>
        <v/>
      </c>
      <c r="K68" s="36"/>
      <c r="L68" s="18"/>
      <c r="M68" s="1"/>
      <c r="N68" s="29">
        <v>58</v>
      </c>
      <c r="O68" s="5" t="s">
        <v>32</v>
      </c>
      <c r="P68" s="29" t="s">
        <v>218</v>
      </c>
      <c r="Q68" s="98" t="s">
        <v>533</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176"/>
      <c r="J69" s="126" t="str">
        <f t="shared" si="4"/>
        <v/>
      </c>
      <c r="K69" s="36"/>
      <c r="L69" s="18"/>
      <c r="M69" s="1"/>
      <c r="N69" s="29">
        <v>59</v>
      </c>
      <c r="O69" s="5" t="s">
        <v>66</v>
      </c>
      <c r="P69" s="29" t="s">
        <v>218</v>
      </c>
      <c r="Q69" s="98" t="s">
        <v>534</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176"/>
      <c r="J70" s="126" t="str">
        <f t="shared" si="4"/>
        <v/>
      </c>
      <c r="K70" s="36"/>
      <c r="L70" s="18"/>
      <c r="M70" s="1"/>
      <c r="N70" s="29">
        <v>60</v>
      </c>
      <c r="O70" s="5" t="s">
        <v>67</v>
      </c>
      <c r="P70" s="29" t="s">
        <v>218</v>
      </c>
      <c r="Q70" s="98" t="s">
        <v>535</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176"/>
      <c r="J71" s="126" t="str">
        <f t="shared" si="4"/>
        <v/>
      </c>
      <c r="K71" s="36"/>
      <c r="L71" s="18"/>
      <c r="M71" s="1"/>
      <c r="N71" s="29">
        <v>61</v>
      </c>
      <c r="O71" s="5" t="s">
        <v>68</v>
      </c>
      <c r="P71" s="29" t="s">
        <v>218</v>
      </c>
      <c r="Q71" s="98" t="s">
        <v>536</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176"/>
      <c r="J72" s="126" t="str">
        <f t="shared" si="4"/>
        <v/>
      </c>
      <c r="K72" s="36"/>
      <c r="L72" s="18"/>
      <c r="M72" s="1"/>
      <c r="N72" s="29">
        <v>62</v>
      </c>
      <c r="O72" s="5" t="s">
        <v>33</v>
      </c>
      <c r="P72" s="29" t="s">
        <v>218</v>
      </c>
      <c r="Q72" s="98" t="s">
        <v>537</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176"/>
      <c r="J73" s="126" t="str">
        <f t="shared" si="4"/>
        <v/>
      </c>
      <c r="K73" s="36"/>
      <c r="L73" s="18"/>
      <c r="M73" s="1"/>
      <c r="N73" s="29">
        <v>63</v>
      </c>
      <c r="O73" s="5" t="s">
        <v>34</v>
      </c>
      <c r="P73" s="29" t="s">
        <v>218</v>
      </c>
      <c r="Q73" s="98" t="s">
        <v>538</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176"/>
      <c r="J74" s="126" t="str">
        <f t="shared" si="4"/>
        <v/>
      </c>
      <c r="K74" s="36"/>
      <c r="L74" s="18"/>
      <c r="M74" s="1"/>
      <c r="N74" s="29">
        <v>64</v>
      </c>
      <c r="O74" s="5" t="s">
        <v>69</v>
      </c>
      <c r="P74" s="29" t="s">
        <v>218</v>
      </c>
      <c r="Q74" s="98" t="s">
        <v>539</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176"/>
      <c r="J75" s="126" t="str">
        <f t="shared" si="4"/>
        <v/>
      </c>
      <c r="K75" s="36"/>
      <c r="L75" s="18"/>
      <c r="M75" s="1"/>
      <c r="N75" s="29">
        <v>65</v>
      </c>
      <c r="O75" s="5" t="s">
        <v>70</v>
      </c>
      <c r="P75" s="29" t="s">
        <v>218</v>
      </c>
      <c r="Q75" s="98" t="s">
        <v>540</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176"/>
      <c r="J76" s="126" t="str">
        <f t="shared" ref="J76:J139" si="9">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176"/>
      <c r="J77" s="126" t="str">
        <f t="shared" si="9"/>
        <v/>
      </c>
      <c r="K77" s="36"/>
      <c r="L77" s="18"/>
      <c r="M77" s="1"/>
      <c r="N77" s="29">
        <v>67</v>
      </c>
      <c r="O77" s="5" t="s">
        <v>35</v>
      </c>
      <c r="P77" s="29" t="s">
        <v>218</v>
      </c>
      <c r="Q77" s="98" t="s">
        <v>542</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176"/>
      <c r="J78" s="126" t="str">
        <f t="shared" si="9"/>
        <v/>
      </c>
      <c r="K78" s="36"/>
      <c r="L78" s="18"/>
      <c r="M78" s="1"/>
      <c r="N78" s="29">
        <v>68</v>
      </c>
      <c r="O78" s="5" t="s">
        <v>36</v>
      </c>
      <c r="P78" s="29" t="s">
        <v>218</v>
      </c>
      <c r="Q78" s="98" t="s">
        <v>543</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176"/>
      <c r="J79" s="126" t="str">
        <f t="shared" si="9"/>
        <v/>
      </c>
      <c r="K79" s="36"/>
      <c r="L79" s="18"/>
      <c r="M79" s="1"/>
      <c r="N79" s="29">
        <v>69</v>
      </c>
      <c r="O79" s="5" t="s">
        <v>37</v>
      </c>
      <c r="P79" s="29" t="s">
        <v>218</v>
      </c>
      <c r="Q79" s="98" t="s">
        <v>544</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176"/>
      <c r="J80" s="126" t="str">
        <f t="shared" si="9"/>
        <v/>
      </c>
      <c r="K80" s="36"/>
      <c r="L80" s="18"/>
      <c r="M80" s="1"/>
      <c r="N80" s="29">
        <v>70</v>
      </c>
      <c r="O80" s="5" t="s">
        <v>38</v>
      </c>
      <c r="P80" s="29" t="s">
        <v>218</v>
      </c>
      <c r="Q80" s="98" t="s">
        <v>545</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176"/>
      <c r="J81" s="126" t="str">
        <f t="shared" si="9"/>
        <v/>
      </c>
      <c r="K81" s="36"/>
      <c r="L81" s="18"/>
      <c r="M81" s="1"/>
      <c r="N81" s="29">
        <v>71</v>
      </c>
      <c r="O81" s="5" t="s">
        <v>39</v>
      </c>
      <c r="P81" s="29" t="s">
        <v>218</v>
      </c>
      <c r="Q81" s="98" t="s">
        <v>546</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176"/>
      <c r="J82" s="126" t="str">
        <f t="shared" si="9"/>
        <v/>
      </c>
      <c r="K82" s="36"/>
      <c r="L82" s="18"/>
      <c r="M82" s="1"/>
      <c r="N82" s="29">
        <v>72</v>
      </c>
      <c r="O82" s="5" t="s">
        <v>72</v>
      </c>
      <c r="P82" s="29" t="s">
        <v>218</v>
      </c>
      <c r="Q82" s="98" t="s">
        <v>547</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176"/>
      <c r="J83" s="126" t="str">
        <f t="shared" si="9"/>
        <v/>
      </c>
      <c r="K83" s="36"/>
      <c r="L83" s="18"/>
      <c r="M83" s="1"/>
      <c r="N83" s="29">
        <v>73</v>
      </c>
      <c r="O83" s="5" t="s">
        <v>73</v>
      </c>
      <c r="P83" s="29" t="s">
        <v>218</v>
      </c>
      <c r="Q83" s="98" t="s">
        <v>548</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176"/>
      <c r="J84" s="126" t="str">
        <f t="shared" si="9"/>
        <v/>
      </c>
      <c r="K84" s="36"/>
      <c r="L84" s="18"/>
      <c r="M84" s="1"/>
      <c r="N84" s="29">
        <v>74</v>
      </c>
      <c r="O84" s="5" t="s">
        <v>74</v>
      </c>
      <c r="P84" s="29" t="s">
        <v>218</v>
      </c>
      <c r="Q84" s="98" t="s">
        <v>549</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176"/>
      <c r="J85" s="126" t="str">
        <f t="shared" si="9"/>
        <v/>
      </c>
      <c r="K85" s="36"/>
      <c r="L85" s="18"/>
      <c r="M85" s="1"/>
      <c r="N85" s="29">
        <v>75</v>
      </c>
      <c r="O85" s="5" t="s">
        <v>75</v>
      </c>
      <c r="P85" s="29" t="s">
        <v>218</v>
      </c>
      <c r="Q85" s="98" t="s">
        <v>550</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176"/>
      <c r="J86" s="126" t="str">
        <f t="shared" si="9"/>
        <v/>
      </c>
      <c r="K86" s="36"/>
      <c r="L86" s="18"/>
      <c r="M86" s="1"/>
      <c r="N86" s="29">
        <v>76</v>
      </c>
      <c r="O86" s="5" t="s">
        <v>76</v>
      </c>
      <c r="P86" s="29" t="s">
        <v>218</v>
      </c>
      <c r="Q86" s="98" t="s">
        <v>551</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176"/>
      <c r="J87" s="126" t="str">
        <f t="shared" si="9"/>
        <v/>
      </c>
      <c r="K87" s="36"/>
      <c r="L87" s="18"/>
      <c r="M87" s="1"/>
      <c r="N87" s="29">
        <v>77</v>
      </c>
      <c r="O87" s="5" t="s">
        <v>40</v>
      </c>
      <c r="P87" s="29" t="s">
        <v>218</v>
      </c>
      <c r="Q87" s="98" t="s">
        <v>552</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176"/>
      <c r="J88" s="126" t="str">
        <f t="shared" si="9"/>
        <v/>
      </c>
      <c r="K88" s="36"/>
      <c r="L88" s="18"/>
      <c r="M88" s="1"/>
      <c r="N88" s="29">
        <v>78</v>
      </c>
      <c r="O88" s="5" t="s">
        <v>77</v>
      </c>
      <c r="P88" s="29" t="s">
        <v>218</v>
      </c>
      <c r="Q88" s="98" t="s">
        <v>553</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176"/>
      <c r="J89" s="126" t="str">
        <f t="shared" si="9"/>
        <v/>
      </c>
      <c r="K89" s="36"/>
      <c r="L89" s="18"/>
      <c r="M89" s="1"/>
      <c r="N89" s="29">
        <v>79</v>
      </c>
      <c r="O89" s="5" t="s">
        <v>78</v>
      </c>
      <c r="P89" s="29" t="s">
        <v>218</v>
      </c>
      <c r="Q89" s="98" t="s">
        <v>554</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176"/>
      <c r="J90" s="126" t="str">
        <f t="shared" si="9"/>
        <v/>
      </c>
      <c r="K90" s="36"/>
      <c r="L90" s="18"/>
      <c r="M90" s="1"/>
      <c r="N90" s="29">
        <v>80</v>
      </c>
      <c r="O90" s="154" t="s">
        <v>713</v>
      </c>
      <c r="P90" s="29" t="s">
        <v>218</v>
      </c>
      <c r="Q90" s="98" t="s">
        <v>519</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176"/>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176"/>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176"/>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176"/>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176"/>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176"/>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176"/>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176"/>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176"/>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176"/>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176"/>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176"/>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176"/>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176"/>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176"/>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176"/>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176"/>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176"/>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176"/>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176"/>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176"/>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176"/>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176"/>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176"/>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176"/>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176"/>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176"/>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176"/>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176"/>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176"/>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176"/>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176"/>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176"/>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176"/>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176"/>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176"/>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176"/>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176"/>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176"/>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176"/>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176"/>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176"/>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176"/>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176"/>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176"/>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176"/>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176"/>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176"/>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176"/>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176"/>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176"/>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176"/>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176"/>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176"/>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176"/>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176"/>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176"/>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176"/>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176"/>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176"/>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176"/>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176"/>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176"/>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176"/>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176"/>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176"/>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176"/>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176"/>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176"/>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176"/>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176"/>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176"/>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176"/>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176"/>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176"/>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176"/>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176"/>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176"/>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176"/>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176"/>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176"/>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176"/>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176"/>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176"/>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176"/>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176"/>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176"/>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176"/>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176"/>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176"/>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176"/>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176"/>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176"/>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176"/>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176"/>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176"/>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176"/>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176"/>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176"/>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176"/>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176"/>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176"/>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176"/>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176"/>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176"/>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176"/>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176"/>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176"/>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176"/>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176"/>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176"/>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176"/>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176"/>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176"/>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176"/>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176"/>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176"/>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176"/>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176"/>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176"/>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176"/>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176"/>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176"/>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176"/>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176"/>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176"/>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176"/>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176"/>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176"/>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176"/>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176"/>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176"/>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176"/>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176"/>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176"/>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176"/>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176"/>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176"/>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176"/>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176"/>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176"/>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176"/>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176"/>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176"/>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176"/>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176"/>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176"/>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176"/>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176"/>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176"/>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176"/>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176"/>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176"/>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176"/>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176"/>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176"/>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176"/>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176"/>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176"/>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176"/>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176"/>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176"/>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176"/>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176"/>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176"/>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176"/>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176"/>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176"/>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176"/>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176"/>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176"/>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176"/>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176"/>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176"/>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176"/>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176"/>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176"/>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176"/>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176"/>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176"/>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176"/>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176"/>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176"/>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176"/>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176"/>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176"/>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176"/>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176"/>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176"/>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176"/>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176"/>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176"/>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176"/>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176"/>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176"/>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176"/>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176"/>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176"/>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176"/>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176"/>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176"/>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176"/>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176"/>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176"/>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176"/>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176"/>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176"/>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176"/>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176"/>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176"/>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176"/>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176"/>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176"/>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176"/>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176"/>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176"/>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176"/>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176"/>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176"/>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176"/>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176"/>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176"/>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176"/>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176"/>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176"/>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176"/>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176"/>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176"/>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176"/>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176"/>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176"/>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176"/>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176"/>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176"/>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176"/>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176"/>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176"/>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176"/>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176"/>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176"/>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176"/>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176"/>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176"/>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176"/>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176"/>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176"/>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176"/>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176"/>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176"/>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176"/>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176"/>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176"/>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176"/>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176"/>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176"/>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176"/>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176"/>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176"/>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176"/>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176"/>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176"/>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176"/>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176"/>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176"/>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176"/>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176"/>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176"/>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176"/>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176"/>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176"/>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176"/>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176"/>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176"/>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176"/>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176"/>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176"/>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176"/>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176"/>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176"/>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176"/>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176"/>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176"/>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176"/>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176"/>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176"/>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176"/>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176"/>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176"/>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176"/>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176"/>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176"/>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176"/>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176"/>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176"/>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176"/>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176"/>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176"/>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176"/>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176"/>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176"/>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176"/>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176"/>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176"/>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176"/>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176"/>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176"/>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176"/>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176"/>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176"/>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176"/>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176"/>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176"/>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176"/>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176"/>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176"/>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176"/>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176"/>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176"/>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176"/>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176"/>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176"/>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176"/>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176"/>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176"/>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176"/>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176"/>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176"/>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176"/>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176"/>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176"/>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176"/>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176"/>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176"/>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176"/>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176"/>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176"/>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176"/>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176"/>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176"/>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176"/>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176"/>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176"/>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176"/>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176"/>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176"/>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176"/>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176"/>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176"/>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176"/>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176"/>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176"/>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176"/>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176"/>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176"/>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176"/>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176"/>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176"/>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176"/>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176"/>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176"/>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176"/>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176"/>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176"/>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176"/>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176"/>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176"/>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176"/>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176"/>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176"/>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176"/>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176"/>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176"/>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176"/>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176"/>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176"/>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176"/>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176"/>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176"/>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176"/>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176"/>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176"/>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176"/>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176"/>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176"/>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176"/>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176"/>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176"/>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176"/>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176"/>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176"/>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176"/>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176"/>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176"/>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176"/>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176"/>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176"/>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176"/>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176"/>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176"/>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176"/>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176"/>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176"/>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176"/>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176"/>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176"/>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176"/>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176"/>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176"/>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176"/>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176"/>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176"/>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176"/>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176"/>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176"/>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176"/>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176"/>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176"/>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176"/>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176"/>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176"/>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176"/>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176"/>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176"/>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176"/>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176"/>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176"/>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176"/>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176"/>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176"/>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176"/>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176"/>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176"/>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176"/>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176"/>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176"/>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176"/>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176"/>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176"/>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176"/>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176"/>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176"/>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176"/>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176"/>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176"/>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176"/>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176"/>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176"/>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176"/>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176"/>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176"/>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176"/>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176"/>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176"/>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176"/>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176"/>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176"/>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176"/>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176"/>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176"/>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176"/>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176"/>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176"/>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176"/>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176"/>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176"/>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176"/>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176"/>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176"/>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176"/>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176"/>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176"/>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176"/>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176"/>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176"/>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176"/>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176"/>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176"/>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176"/>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176"/>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176"/>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176"/>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176"/>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176"/>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176"/>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176"/>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176"/>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176"/>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176"/>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176"/>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176"/>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176"/>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176"/>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176"/>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176"/>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176"/>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176"/>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176"/>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176"/>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176"/>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176"/>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176"/>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176"/>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176"/>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176"/>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176"/>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176"/>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176"/>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176"/>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176"/>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176"/>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176"/>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176"/>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176"/>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176"/>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176"/>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176"/>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176"/>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176"/>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176"/>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176"/>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176"/>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176"/>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176"/>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176"/>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176"/>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176"/>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176"/>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176"/>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176"/>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176"/>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176"/>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176"/>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176"/>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176"/>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176"/>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176"/>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176"/>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176"/>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176"/>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176"/>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176"/>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176"/>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176"/>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176"/>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176"/>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176"/>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176"/>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176"/>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176"/>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176"/>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176"/>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176"/>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176"/>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176"/>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176"/>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176"/>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176"/>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176"/>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176"/>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176"/>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176"/>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176"/>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176"/>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176"/>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176"/>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176"/>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176"/>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176"/>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176"/>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176"/>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176"/>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176"/>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176"/>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176"/>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176"/>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176"/>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176"/>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176"/>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176"/>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176"/>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176"/>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176"/>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176"/>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176"/>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176"/>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176"/>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176"/>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176"/>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176"/>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176"/>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176"/>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176"/>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176"/>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176"/>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176"/>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176"/>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176"/>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176"/>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176"/>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176"/>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176"/>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176"/>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176"/>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176"/>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176"/>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176"/>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176"/>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176"/>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176"/>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176"/>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176"/>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176"/>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176"/>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176"/>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176"/>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176"/>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176"/>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176"/>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176"/>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176"/>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176"/>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176"/>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176"/>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176"/>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176"/>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176"/>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176"/>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176"/>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176"/>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176"/>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176"/>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176"/>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176"/>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176"/>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176"/>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176"/>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176"/>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176"/>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176"/>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176"/>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176"/>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176"/>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176"/>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176"/>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176"/>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176"/>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176"/>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176"/>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176"/>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176"/>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176"/>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176"/>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176"/>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176"/>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176"/>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176"/>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176"/>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176"/>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176"/>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176"/>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176"/>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176"/>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176"/>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176"/>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176"/>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176"/>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176"/>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176"/>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176"/>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176"/>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176"/>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176"/>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176"/>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176"/>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176"/>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176"/>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176"/>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176"/>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176"/>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176"/>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176"/>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176"/>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176"/>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176"/>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176"/>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176"/>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176"/>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176"/>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176"/>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176"/>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176"/>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176"/>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176"/>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176"/>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176"/>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176"/>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176"/>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176"/>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176"/>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176"/>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176"/>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176"/>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176"/>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176"/>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176"/>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176"/>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176"/>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176"/>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176"/>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176"/>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176"/>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176"/>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176"/>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176"/>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176"/>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176"/>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176"/>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176"/>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176"/>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176"/>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176"/>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176"/>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176"/>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176"/>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176"/>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176"/>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176"/>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176"/>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176"/>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176"/>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176"/>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176"/>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176"/>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176"/>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176"/>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176"/>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176"/>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176"/>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176"/>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176"/>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176"/>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176"/>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176"/>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176"/>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176"/>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176"/>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176"/>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176"/>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176"/>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176"/>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176"/>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176"/>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176"/>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176"/>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176"/>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176"/>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176"/>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176"/>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176"/>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176"/>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176"/>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176"/>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176"/>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176"/>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176"/>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176"/>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176"/>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176"/>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176"/>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176"/>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176"/>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176"/>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176"/>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176"/>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176"/>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176"/>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176"/>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176"/>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176"/>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176"/>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176"/>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176"/>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176"/>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176"/>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176"/>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176"/>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176"/>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176"/>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176"/>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176"/>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176"/>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176"/>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176"/>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176"/>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176"/>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176"/>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176"/>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176"/>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176"/>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176"/>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176"/>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176"/>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176"/>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176"/>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176"/>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176"/>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176"/>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176"/>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176"/>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176"/>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176"/>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176"/>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176"/>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176"/>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176"/>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176"/>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176"/>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176"/>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176"/>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176"/>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176"/>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176"/>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176"/>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176"/>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176"/>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176"/>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176"/>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176"/>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176"/>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176"/>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176"/>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176"/>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176"/>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176"/>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176"/>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176"/>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176"/>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176"/>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176"/>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176"/>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176"/>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176"/>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176"/>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176"/>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176"/>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176"/>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176"/>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176"/>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176"/>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176"/>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176"/>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176"/>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176"/>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176"/>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176"/>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176"/>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176"/>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176"/>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176"/>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176"/>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176"/>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176"/>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176"/>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176"/>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176"/>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176"/>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176"/>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176"/>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176"/>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176"/>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176"/>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176"/>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176"/>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176"/>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176"/>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176"/>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176"/>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176"/>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176"/>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176"/>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176"/>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176"/>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176"/>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176"/>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176"/>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176"/>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176"/>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176"/>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176"/>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176"/>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176"/>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176"/>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176"/>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176"/>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176"/>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176"/>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176"/>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176"/>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176"/>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176"/>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176"/>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176"/>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176"/>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176"/>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176"/>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176"/>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176"/>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176"/>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176"/>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176"/>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176"/>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176"/>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176"/>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176"/>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176"/>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176"/>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176"/>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176"/>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176"/>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177"/>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71"/>
      <c r="J1011" s="4"/>
      <c r="K1011" s="4"/>
      <c r="L1011" s="1"/>
      <c r="M1011" s="1"/>
      <c r="U1011" s="1"/>
      <c r="V1011" s="1"/>
      <c r="W1011" s="1"/>
      <c r="X1011" s="1"/>
      <c r="Y1011" s="1"/>
      <c r="Z1011" s="1"/>
    </row>
    <row r="1012" spans="1:26" x14ac:dyDescent="0.25">
      <c r="A1012" s="1"/>
      <c r="B1012" s="2"/>
      <c r="C1012" s="2"/>
      <c r="D1012" s="4"/>
      <c r="E1012" s="4"/>
      <c r="F1012" s="4"/>
      <c r="G1012" s="3"/>
      <c r="H1012" s="4"/>
      <c r="I1012" s="17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17.57031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t="str">
        <f>MAIN!D9</f>
        <v>HCPWG</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0"/>
      <c r="J11" s="128" t="str">
        <f>IF(AND(G11="",I11=""),"",IF(OR(G11="",I11=""),"Fill in columns G and I",IF(ISNUMBER(FIND("General comment",+G11)),"",IF(H11="","Column H should be filled in",""))))</f>
        <v/>
      </c>
      <c r="K11" s="37"/>
      <c r="L11" s="15"/>
      <c r="M11" s="1"/>
      <c r="N11" s="42">
        <v>1</v>
      </c>
      <c r="O11" s="89" t="s">
        <v>484</v>
      </c>
      <c r="P11" s="29" t="s">
        <v>207</v>
      </c>
      <c r="Q11" s="144"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6"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t="str">
        <f>MAIN!D9</f>
        <v>HCPWG</v>
      </c>
      <c r="J3" s="168" t="s">
        <v>247</v>
      </c>
      <c r="K3" s="4"/>
      <c r="L3" s="1"/>
      <c r="M3" s="1"/>
      <c r="O3" s="6" t="str">
        <f>Master!B6</f>
        <v>Public</v>
      </c>
      <c r="T3" s="1"/>
      <c r="U3" s="1"/>
      <c r="V3" s="1"/>
      <c r="W3" s="1"/>
      <c r="X3" s="1"/>
      <c r="Y3" s="1"/>
      <c r="Z3" s="1"/>
    </row>
    <row r="4" spans="1:26" x14ac:dyDescent="0.25">
      <c r="A4" s="1"/>
      <c r="B4" s="2"/>
      <c r="C4" s="2"/>
      <c r="D4" s="4"/>
      <c r="E4" s="4"/>
      <c r="F4" s="4"/>
      <c r="G4" s="3"/>
      <c r="H4" s="4"/>
      <c r="I4" s="1"/>
      <c r="J4" s="169"/>
      <c r="K4" s="4"/>
      <c r="L4" s="1"/>
      <c r="M4" s="1"/>
      <c r="T4" s="1"/>
      <c r="U4" s="1"/>
      <c r="V4" s="1"/>
      <c r="W4" s="1"/>
      <c r="X4" s="1"/>
      <c r="Y4" s="1"/>
      <c r="Z4" s="1"/>
    </row>
    <row r="5" spans="1:26" x14ac:dyDescent="0.25">
      <c r="A5" s="1"/>
      <c r="B5" s="2"/>
      <c r="C5" s="2"/>
      <c r="D5" s="4"/>
      <c r="E5" s="4"/>
      <c r="F5" s="4"/>
      <c r="G5" s="8" t="s">
        <v>246</v>
      </c>
      <c r="H5" s="4"/>
      <c r="I5" s="1"/>
      <c r="J5" s="169"/>
      <c r="K5" s="4"/>
      <c r="L5" s="1"/>
      <c r="M5" s="1"/>
      <c r="O5" s="6" t="str">
        <f>Master!B8</f>
        <v>Agreed</v>
      </c>
      <c r="T5" s="1"/>
      <c r="U5" s="1"/>
      <c r="V5" s="1"/>
      <c r="W5" s="1"/>
      <c r="X5" s="1"/>
      <c r="Y5" s="1"/>
      <c r="Z5" s="1"/>
    </row>
    <row r="6" spans="1:26" x14ac:dyDescent="0.25">
      <c r="A6" s="1"/>
      <c r="B6" s="2"/>
      <c r="C6" s="2"/>
      <c r="D6" s="4"/>
      <c r="E6" s="4"/>
      <c r="F6" s="4"/>
      <c r="G6" s="59" t="s">
        <v>193</v>
      </c>
      <c r="H6" s="4"/>
      <c r="I6" s="1"/>
      <c r="J6" s="169"/>
      <c r="K6" s="4"/>
      <c r="L6" s="1"/>
      <c r="M6" s="1"/>
      <c r="O6" s="6" t="str">
        <f>Master!B9</f>
        <v>Disagreed</v>
      </c>
      <c r="T6" s="1"/>
      <c r="U6" s="1"/>
      <c r="V6" s="1"/>
      <c r="W6" s="1"/>
      <c r="X6" s="1"/>
      <c r="Y6" s="1"/>
      <c r="Z6" s="1"/>
    </row>
    <row r="7" spans="1:26" x14ac:dyDescent="0.25">
      <c r="A7" s="1"/>
      <c r="B7" s="2"/>
      <c r="C7" s="2"/>
      <c r="D7" s="4"/>
      <c r="E7" s="4"/>
      <c r="F7" s="4"/>
      <c r="G7" s="3"/>
      <c r="H7" s="4"/>
      <c r="I7" s="1"/>
      <c r="J7" s="170"/>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3"/>
      <c r="H11" s="94"/>
      <c r="I11" s="147"/>
      <c r="J11" s="44" t="str">
        <f>IF(AND(G11="",I11=""),"",IF(OR(G11="",I11=""),"Fill in columns G and I",IF(ISNUMBER(FIND("General comment",+G11)),"",IF(H11="","Column H should be filled in",""))))</f>
        <v/>
      </c>
      <c r="K11" s="37"/>
      <c r="L11" s="15"/>
      <c r="M11" s="1"/>
      <c r="N11" s="41">
        <v>1</v>
      </c>
      <c r="O11" s="146"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0.710937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t="str">
        <f>MAIN!D9</f>
        <v>HCPWG</v>
      </c>
      <c r="J3" s="168" t="s">
        <v>247</v>
      </c>
      <c r="K3" s="4"/>
      <c r="L3" s="1"/>
      <c r="M3" s="1"/>
      <c r="O3" s="6" t="str">
        <f>Master!B6</f>
        <v>Public</v>
      </c>
      <c r="U3" s="1"/>
      <c r="V3" s="1"/>
      <c r="W3" s="1"/>
      <c r="X3" s="1"/>
      <c r="Y3" s="1"/>
      <c r="Z3" s="1"/>
    </row>
    <row r="4" spans="1:26" x14ac:dyDescent="0.25">
      <c r="A4" s="1"/>
      <c r="B4" s="2"/>
      <c r="C4" s="2"/>
      <c r="D4" s="4"/>
      <c r="E4" s="4"/>
      <c r="F4" s="4"/>
      <c r="G4" s="3"/>
      <c r="H4" s="4"/>
      <c r="I4" s="1"/>
      <c r="J4" s="169"/>
      <c r="K4" s="4"/>
      <c r="L4" s="1"/>
      <c r="M4" s="1"/>
      <c r="U4" s="1"/>
      <c r="V4" s="1"/>
      <c r="W4" s="1"/>
      <c r="X4" s="1"/>
      <c r="Y4" s="1"/>
      <c r="Z4" s="1"/>
    </row>
    <row r="5" spans="1:26" x14ac:dyDescent="0.25">
      <c r="A5" s="1"/>
      <c r="B5" s="2"/>
      <c r="C5" s="2"/>
      <c r="D5" s="4"/>
      <c r="E5" s="4"/>
      <c r="F5" s="4"/>
      <c r="G5" s="8" t="s">
        <v>246</v>
      </c>
      <c r="H5" s="4"/>
      <c r="I5" s="1"/>
      <c r="J5" s="169"/>
      <c r="K5" s="4"/>
      <c r="L5" s="1"/>
      <c r="M5" s="1"/>
      <c r="O5" s="6" t="str">
        <f>Master!B8</f>
        <v>Agreed</v>
      </c>
      <c r="U5" s="1"/>
      <c r="V5" s="1"/>
      <c r="W5" s="1"/>
      <c r="X5" s="1"/>
      <c r="Y5" s="1"/>
      <c r="Z5" s="1"/>
    </row>
    <row r="6" spans="1:26" x14ac:dyDescent="0.25">
      <c r="A6" s="1"/>
      <c r="B6" s="2"/>
      <c r="C6" s="2"/>
      <c r="D6" s="4"/>
      <c r="E6" s="4"/>
      <c r="F6" s="4"/>
      <c r="G6" s="59" t="s">
        <v>193</v>
      </c>
      <c r="H6" s="4"/>
      <c r="I6" s="1"/>
      <c r="J6" s="16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0"/>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1"/>
      <c r="J11" s="44" t="str">
        <f>IF(AND(G11="",I11=""),"",IF(OR(G11="",I11=""),"Fill in columns G and I",IF(ISNUMBER(FIND("General comment",+G11)),"",IF(H11="","Column H should be filled in",""))))</f>
        <v/>
      </c>
      <c r="K11" s="37"/>
      <c r="L11" s="15"/>
      <c r="M11" s="1"/>
      <c r="N11" s="41">
        <v>1</v>
      </c>
      <c r="O11" s="142" t="s">
        <v>484</v>
      </c>
      <c r="P11" s="29" t="s">
        <v>219</v>
      </c>
      <c r="Q11" s="106"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2"/>
      <c r="J12" s="39" t="str">
        <f t="shared" ref="J12:J75" si="4">IF(AND(G12="",I12=""),"",IF(OR(G12="",I12=""),"Fill in columns G and I",IF(ISNUMBER(FIND("General comment",+G12)),"",IF(H12="","Column H should be filled in",""))))</f>
        <v/>
      </c>
      <c r="K12" s="36"/>
      <c r="L12" s="18"/>
      <c r="M12" s="1"/>
      <c r="N12" s="42">
        <v>2</v>
      </c>
      <c r="O12" s="146"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DEA64-F68E-45E5-8EC9-3B08FA562813}"/>
</file>

<file path=customXml/itemProps2.xml><?xml version="1.0" encoding="utf-8"?>
<ds:datastoreItem xmlns:ds="http://schemas.openxmlformats.org/officeDocument/2006/customXml" ds:itemID="{F19B40DA-5A63-4300-A4AE-CFD9E69CDB00}"/>
</file>

<file path=customXml/itemProps3.xml><?xml version="1.0" encoding="utf-8"?>
<ds:datastoreItem xmlns:ds="http://schemas.openxmlformats.org/officeDocument/2006/customXml" ds:itemID="{3A951143-9359-47A2-A799-B7A548676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12441586</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