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1740" windowWidth="19155" windowHeight="7320" tabRatio="624" activeTab="0"/>
  </bookViews>
  <sheets>
    <sheet name="P.Index" sheetId="1" r:id="rId1"/>
    <sheet name="P.Readme" sheetId="2" r:id="rId2"/>
    <sheet name="Participant" sheetId="3" r:id="rId3"/>
    <sheet name="Baseline_&amp;_Adverse_Scenario" sheetId="4" r:id="rId4"/>
    <sheet name="QQ_Questionnaire_DC" sheetId="5" r:id="rId5"/>
    <sheet name="QQ_Questionnaire_HA" sheetId="6" r:id="rId6"/>
    <sheet name="Warnings" sheetId="7" r:id="rId7"/>
  </sheets>
  <definedNames>
    <definedName name="Version">'P.Index'!$D$1</definedName>
  </definedNames>
  <calcPr fullCalcOnLoad="1"/>
</workbook>
</file>

<file path=xl/comments3.xml><?xml version="1.0" encoding="utf-8"?>
<comments xmlns="http://schemas.openxmlformats.org/spreadsheetml/2006/main">
  <authors>
    <author>Author</author>
  </authors>
  <commentList>
    <comment ref="C16" authorId="0">
      <text>
        <r>
          <rPr>
            <sz val="9"/>
            <rFont val="Tahoma"/>
            <family val="2"/>
          </rPr>
          <t>It is not allowed to report in currency unit (only in thousands or millions of currency units).</t>
        </r>
      </text>
    </comment>
    <comment ref="C10" authorId="0">
      <text>
        <r>
          <rPr>
            <sz val="9"/>
            <rFont val="Tahoma"/>
            <family val="2"/>
          </rPr>
          <t>Unique 6-characters code (may contain numbers and letters) assigned by the NSA at the national level. This unique identifier will remain constant throughout the 2019 IORPs ST exercise.</t>
        </r>
      </text>
    </comment>
  </commentList>
</comments>
</file>

<file path=xl/comments4.xml><?xml version="1.0" encoding="utf-8"?>
<comments xmlns="http://schemas.openxmlformats.org/spreadsheetml/2006/main">
  <authors>
    <author>Author</author>
  </authors>
  <commentList>
    <comment ref="C10" authorId="0">
      <text>
        <r>
          <rPr>
            <sz val="9"/>
            <rFont val="Tahoma"/>
            <family val="2"/>
          </rPr>
          <t>To be completed with market consistent values of (investment) assets, in accordance with Annex 4 of the 2019 IORP Stress Test Specifications.</t>
        </r>
      </text>
    </comment>
    <comment ref="C12" authorId="0">
      <text>
        <r>
          <rPr>
            <sz val="9"/>
            <rFont val="Tahoma"/>
            <family val="2"/>
          </rPr>
          <t>Property for own use, like property used by the IORP as office for its employees, and not for own use, including direct/indirect, listed/non-listed real estate investments.
The breakdown of property (including for own use) should be in accordance with paragraph 5.20 of the 2019 IORP Stress Test Specifications, i.e. with the breakdown used for assessing the impact of the property stresses.</t>
        </r>
      </text>
    </comment>
    <comment ref="C19" authorId="0">
      <text>
        <r>
          <rPr>
            <sz val="9"/>
            <rFont val="Tahoma"/>
            <family val="2"/>
          </rPr>
          <t>Shares representing corporations' capital, e.g. representing ownership in a corporation, listed on a public stock exchange (excluding participations).</t>
        </r>
      </text>
    </comment>
    <comment ref="C26" authorId="0">
      <text>
        <r>
          <rPr>
            <sz val="9"/>
            <rFont val="Tahoma"/>
            <family val="2"/>
          </rPr>
          <t>Shares representing corporations' capital, e.g. representing ownership in a corporation, not listed on a public stock exchange. This category includes participations.</t>
        </r>
      </text>
    </comment>
    <comment ref="C39" authorId="0">
      <text>
        <r>
          <rPr>
            <sz val="9"/>
            <rFont val="Tahoma"/>
            <family val="2"/>
          </rPr>
          <t>Bonds issued by public authorities, whether by central governments, supra-national government institutions, regional governments or municipal governments. This category includes bonds guaranteed by the government.</t>
        </r>
      </text>
    </comment>
    <comment ref="C43" authorId="0">
      <text>
        <r>
          <rPr>
            <sz val="9"/>
            <rFont val="Tahoma"/>
            <family val="2"/>
          </rPr>
          <t>Bonds issued by non-financial corporations, excluding hybrid securities combining a fixed income and derivative component.</t>
        </r>
      </text>
    </comment>
    <comment ref="C44" authorId="0">
      <text>
        <r>
          <rPr>
            <sz val="9"/>
            <rFont val="Tahoma"/>
            <family val="2"/>
          </rPr>
          <t>Bonds issued by financial institutions, excluding hybrid securities combining a fixed income and derivative component.</t>
        </r>
      </text>
    </comment>
    <comment ref="C45" authorId="0">
      <text>
        <r>
          <rPr>
            <sz val="9"/>
            <rFont val="Tahoma"/>
            <family val="2"/>
          </rPr>
          <t>Bonds issued by a credit institution which has its registered office in a Member State and subject by law to special public supervision to protect bond-holders. In particular, sums deriving from the issue of these bonds must be invested in conformity with the law in assets which, during the whole period of validity of the bonds, are capable of covering claims attaching to the bonds and which, in the event of failure of the issuer, would be used on a priority basis for the reimbursement of the principal and payment of the accrued interest.” (Article 52(4), UCITS Directive)</t>
        </r>
      </text>
    </comment>
    <comment ref="C46" authorId="0">
      <text>
        <r>
          <rPr>
            <sz val="9"/>
            <rFont val="Tahoma"/>
            <family val="2"/>
          </rPr>
          <t>Financial corporate bonds other than covered bonds.</t>
        </r>
      </text>
    </comment>
    <comment ref="C48" authorId="0">
      <text>
        <r>
          <rPr>
            <sz val="9"/>
            <rFont val="Tahoma"/>
            <family val="2"/>
          </rPr>
          <t>Financial assets created when IORPs lend funds, with collateral or not. Excludes loans and mortgages to members and beneficiaries.</t>
        </r>
      </text>
    </comment>
    <comment ref="C51" authorId="0">
      <text>
        <r>
          <rPr>
            <sz val="9"/>
            <rFont val="Tahoma"/>
            <family val="2"/>
          </rPr>
          <t xml:space="preserve">A financial instrument or other contract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non-financial variable that the variable is not specific to a party to the contract.
(b) It requires no initial net investment or an initial  net investment that is smaller than would be required for other types of contracts that would be expected to have a similar response to changes in market factors.
(c) Is setlled at a future date. </t>
        </r>
      </text>
    </comment>
    <comment ref="C56" authorId="0">
      <text>
        <r>
          <rPr>
            <sz val="9"/>
            <rFont val="Tahoma"/>
            <family val="2"/>
          </rPr>
          <t>Deposits and cash equivalents that cannot be used to make payments until before a specific maturity date and that are not exchangeable for currency or transferable deposits without any kind of significant restriction or penalty.</t>
        </r>
      </text>
    </comment>
    <comment ref="C57" authorId="0">
      <text>
        <r>
          <rPr>
            <sz val="9"/>
            <rFont val="Tahoma"/>
            <family val="2"/>
          </rPr>
          <t xml:space="preserve">Investment funds for which the look-through approach couldn't be applied. This category should not represent more than 5% of total investments.
</t>
        </r>
      </text>
    </comment>
    <comment ref="D67" authorId="0">
      <text>
        <r>
          <rPr>
            <sz val="9"/>
            <rFont val="Tahoma"/>
            <family val="2"/>
          </rPr>
          <t>Duration may be based on effective yield to maturity and/or spot rate curve.</t>
        </r>
      </text>
    </comment>
  </commentList>
</comments>
</file>

<file path=xl/sharedStrings.xml><?xml version="1.0" encoding="utf-8"?>
<sst xmlns="http://schemas.openxmlformats.org/spreadsheetml/2006/main" count="2133" uniqueCount="448">
  <si>
    <t>#</t>
  </si>
  <si>
    <t>Content</t>
  </si>
  <si>
    <t>Sheet</t>
  </si>
  <si>
    <t>GoTo</t>
  </si>
  <si>
    <t>This sheet</t>
  </si>
  <si>
    <t>P.Index</t>
  </si>
  <si>
    <t>P.Readme</t>
  </si>
  <si>
    <t>Participant</t>
  </si>
  <si>
    <t>Participant information</t>
  </si>
  <si>
    <t>-</t>
  </si>
  <si>
    <t>Date of submission</t>
  </si>
  <si>
    <t>Reporting reference year</t>
  </si>
  <si>
    <t>Year end used</t>
  </si>
  <si>
    <t>Reporting currency used</t>
  </si>
  <si>
    <t>Reporting unit used</t>
  </si>
  <si>
    <t>Country</t>
  </si>
  <si>
    <t>National supervisor</t>
  </si>
  <si>
    <t>Contact information</t>
  </si>
  <si>
    <t>Name of institution</t>
  </si>
  <si>
    <t>Position / title</t>
  </si>
  <si>
    <t>Phone number</t>
  </si>
  <si>
    <t>E-mail address</t>
  </si>
  <si>
    <t>Institution name</t>
  </si>
  <si>
    <t>Name of contact person</t>
  </si>
  <si>
    <t>Total</t>
  </si>
  <si>
    <t>Total assets</t>
  </si>
  <si>
    <t>Property (including for own use)</t>
  </si>
  <si>
    <t>Equities</t>
  </si>
  <si>
    <t>Derivatives</t>
  </si>
  <si>
    <t>Other investments</t>
  </si>
  <si>
    <t>EUR</t>
  </si>
  <si>
    <t>GBP</t>
  </si>
  <si>
    <t>Yes</t>
  </si>
  <si>
    <t>Belgium</t>
  </si>
  <si>
    <t>No</t>
  </si>
  <si>
    <t>Ireland</t>
  </si>
  <si>
    <t>Portugal</t>
  </si>
  <si>
    <t>UK</t>
  </si>
  <si>
    <t>Input cell</t>
  </si>
  <si>
    <t>Calculated cell</t>
  </si>
  <si>
    <t>Main results</t>
  </si>
  <si>
    <t>Other</t>
  </si>
  <si>
    <t>Residual investment funds</t>
  </si>
  <si>
    <t>Baseline</t>
  </si>
  <si>
    <t>Level</t>
  </si>
  <si>
    <t>equities listed</t>
  </si>
  <si>
    <t>Bonds</t>
  </si>
  <si>
    <t>non-financial corporate bonds</t>
  </si>
  <si>
    <t>financial corporate bonds</t>
  </si>
  <si>
    <t>non-covered bonds</t>
  </si>
  <si>
    <t>mortgages</t>
  </si>
  <si>
    <t>loans</t>
  </si>
  <si>
    <t>covered bonds</t>
  </si>
  <si>
    <t>US</t>
  </si>
  <si>
    <t>Loans and mortgages</t>
  </si>
  <si>
    <t>Corporate bonds</t>
  </si>
  <si>
    <t>Deposits other than cash equivalents</t>
  </si>
  <si>
    <t>Check</t>
  </si>
  <si>
    <t>X</t>
  </si>
  <si>
    <t>Applied aggregate Euro area/European stresses (simplification)</t>
  </si>
  <si>
    <t>Applied combination of individual &amp; aggregate stresses (simplification)</t>
  </si>
  <si>
    <t>Austria (AT)</t>
  </si>
  <si>
    <t>Belgium (BE)</t>
  </si>
  <si>
    <t>Bulgaria (BG)</t>
  </si>
  <si>
    <t>Cyprus (CY)</t>
  </si>
  <si>
    <t>Czech Republic (CZ)</t>
  </si>
  <si>
    <t>Germany (DE)</t>
  </si>
  <si>
    <t>Denmark (DK)</t>
  </si>
  <si>
    <t>Spain (ES)</t>
  </si>
  <si>
    <t>Finland (FI)</t>
  </si>
  <si>
    <t>France (FR)</t>
  </si>
  <si>
    <t>Greece (GR)</t>
  </si>
  <si>
    <t>Croatia (HR)</t>
  </si>
  <si>
    <t>Hungary (HU)</t>
  </si>
  <si>
    <t>Ireland (IE)</t>
  </si>
  <si>
    <t>Italy (IT)</t>
  </si>
  <si>
    <t>Lithuania (LT)</t>
  </si>
  <si>
    <t>Luxembourg (LU)</t>
  </si>
  <si>
    <t>Latvia (LV)</t>
  </si>
  <si>
    <t>Malta (MT)</t>
  </si>
  <si>
    <t>Netherlands (NL)</t>
  </si>
  <si>
    <t>Poland (PL)</t>
  </si>
  <si>
    <t>Portugal (PT)</t>
  </si>
  <si>
    <t>Romania (RO)</t>
  </si>
  <si>
    <t>Sweden (SE)</t>
  </si>
  <si>
    <t>Slovenia (SI)</t>
  </si>
  <si>
    <t>Slovakia (SK)</t>
  </si>
  <si>
    <t>United Kingdom (UK)</t>
  </si>
  <si>
    <t>Individual stresses</t>
  </si>
  <si>
    <t>Euro area aggregate</t>
  </si>
  <si>
    <t>Europe aggregate</t>
  </si>
  <si>
    <t>Applied standard stresses</t>
  </si>
  <si>
    <t>Applied simplified stresses for broad corporate bond aggregates</t>
  </si>
  <si>
    <t>Applied combination of standard stresses and simplification</t>
  </si>
  <si>
    <t>AAA</t>
  </si>
  <si>
    <t>AA</t>
  </si>
  <si>
    <t>A</t>
  </si>
  <si>
    <t>BBB</t>
  </si>
  <si>
    <t>BB</t>
  </si>
  <si>
    <t>Non-financial corporate bonds</t>
  </si>
  <si>
    <t>Financial corporate bonds</t>
  </si>
  <si>
    <t>Investment grade</t>
  </si>
  <si>
    <t>High yield</t>
  </si>
  <si>
    <t>THOUSANDS</t>
  </si>
  <si>
    <t>MILLIONS</t>
  </si>
  <si>
    <t>Austria</t>
  </si>
  <si>
    <t>Cyprus</t>
  </si>
  <si>
    <t>Italy</t>
  </si>
  <si>
    <t>Netherlands</t>
  </si>
  <si>
    <t>Spain</t>
  </si>
  <si>
    <t>% change compared to baseline</t>
  </si>
  <si>
    <t>Cell</t>
  </si>
  <si>
    <t>Status</t>
  </si>
  <si>
    <t>Alert</t>
  </si>
  <si>
    <t>Institution abbreviation</t>
  </si>
  <si>
    <t>1) Scope</t>
  </si>
  <si>
    <t>2) Colors</t>
  </si>
  <si>
    <t>An entry cell for participants</t>
  </si>
  <si>
    <t xml:space="preserve">A cell containing a formula </t>
  </si>
  <si>
    <t>A cell which also contains a formula and generates a key outcome</t>
  </si>
  <si>
    <t>3) Protection of sheets</t>
  </si>
  <si>
    <t>Participants should not add or delete any cells, rows or columns in the input spreadsheets as the National Supervisory Authority will otherwise not be able to efficiently process the data submitted. Names of the sheets should also not be modified.</t>
  </si>
  <si>
    <t>[P.Index]</t>
  </si>
  <si>
    <t>The [P.Index] sheet provides an overview of all sheets in the workbook.</t>
  </si>
  <si>
    <t xml:space="preserve">[P.Index] contains hyperlinks to all sheets in the workbook. </t>
  </si>
  <si>
    <t xml:space="preserve">Similarly, all sheets in the workbook include links back to [P.Index]. </t>
  </si>
  <si>
    <t>[Participant]</t>
  </si>
  <si>
    <t>[Warnings]</t>
  </si>
  <si>
    <t xml:space="preserve">The [Warnings] sheet provides an overview of the status of automatic alerts and guidance that are embedded throughout the workbook. Some basic checks are performed relating to the inputs provided by participants, which may trigger an alert or guidance. </t>
  </si>
  <si>
    <t>Version history</t>
  </si>
  <si>
    <t>Greece</t>
  </si>
  <si>
    <t>Liechtenstein</t>
  </si>
  <si>
    <t>CHF</t>
  </si>
  <si>
    <t>Slovakia</t>
  </si>
  <si>
    <t>EU REITs</t>
  </si>
  <si>
    <t>other developed</t>
  </si>
  <si>
    <t>emerging markets</t>
  </si>
  <si>
    <t>participations</t>
  </si>
  <si>
    <t>private equity</t>
  </si>
  <si>
    <t>other</t>
  </si>
  <si>
    <t>equities non-listed</t>
  </si>
  <si>
    <t>government bonds</t>
  </si>
  <si>
    <t>corporate bonds</t>
  </si>
  <si>
    <t>commodities</t>
  </si>
  <si>
    <t>hedge funds</t>
  </si>
  <si>
    <t>Explanations on the structure and content of this template</t>
  </si>
  <si>
    <t>The [Participant] sheet should be filled first (and last). The sheet requests essential information for the completion of the rest of the workbook. Most importantly, the participant should enter the home member state (which is used to derive the reporting currency) and the reporting unit (thousands or millions).</t>
  </si>
  <si>
    <t>After completion of the exercise/sheets, the participant should enter in the [Participant] sheet the date of submission and the contact details before submitting the template to the National Supervisory Authority.</t>
  </si>
  <si>
    <t>Table 1</t>
  </si>
  <si>
    <t>C8</t>
  </si>
  <si>
    <t>Iceland (IS)</t>
  </si>
  <si>
    <t>Liechtenstein (LI)</t>
  </si>
  <si>
    <t>Norway (NO)</t>
  </si>
  <si>
    <t>Government bonds</t>
  </si>
  <si>
    <t>(+)</t>
  </si>
  <si>
    <t>(-)</t>
  </si>
  <si>
    <t>Q1 from QQ_Questionnaire</t>
  </si>
  <si>
    <t>Adverse Scenario</t>
  </si>
  <si>
    <t>high</t>
  </si>
  <si>
    <t>medium</t>
  </si>
  <si>
    <t>low</t>
  </si>
  <si>
    <t>not applicable</t>
  </si>
  <si>
    <t>observed</t>
  </si>
  <si>
    <t>estimate</t>
  </si>
  <si>
    <t>poor</t>
  </si>
  <si>
    <t>fair</t>
  </si>
  <si>
    <t>good</t>
  </si>
  <si>
    <t>excellent</t>
  </si>
  <si>
    <t>yes</t>
  </si>
  <si>
    <t>no</t>
  </si>
  <si>
    <t>not allowed</t>
  </si>
  <si>
    <t>Baseline_&amp;_Adverse_Scenario</t>
  </si>
  <si>
    <t>[Baseline_&amp;_Adverse_Scenario]</t>
  </si>
  <si>
    <t>Participants are requested to provide under the baseline and adverse scenario:</t>
  </si>
  <si>
    <t>Baseline and Adverse Scenario</t>
  </si>
  <si>
    <t>ISK</t>
  </si>
  <si>
    <t>Iceland</t>
  </si>
  <si>
    <t>Section 2 - Nature of participation</t>
  </si>
  <si>
    <t>No choice</t>
  </si>
  <si>
    <t>Choice of a limited number of investment options with a default option applicable in case of no active choice</t>
  </si>
  <si>
    <t>Choice of a limited number of investment options with no applicable default option</t>
  </si>
  <si>
    <t>Management board / board of trustees of IORP</t>
  </si>
  <si>
    <t>Management company of IORP</t>
  </si>
  <si>
    <t>Assets in the Baseline and Adverse Scenario</t>
  </si>
  <si>
    <t>Breakdown of the market value of investment assets.</t>
  </si>
  <si>
    <t>1. Market value of overall investment assets</t>
  </si>
  <si>
    <t>All corporate bonds</t>
  </si>
  <si>
    <t>Financial, covered bonds</t>
  </si>
  <si>
    <t>B</t>
  </si>
  <si>
    <t xml:space="preserve">2. Does the IORP participate in the DC-part of the stress test for only part of its activities (i.e. for ring-fenced/schemes/sub-funds of the IORP)  (yes/no)? </t>
  </si>
  <si>
    <t>Choice of a wide range of investment options</t>
  </si>
  <si>
    <t>daily</t>
  </si>
  <si>
    <t>monthly</t>
  </si>
  <si>
    <t>quarterly</t>
  </si>
  <si>
    <t>annually</t>
  </si>
  <si>
    <t>Applied standard stresses corresponding to individual EEA-countries</t>
  </si>
  <si>
    <t>Applied simplified stresses for European aggregates</t>
  </si>
  <si>
    <t>2. Information on duration of fixed income assets</t>
  </si>
  <si>
    <t>Fixed income assets</t>
  </si>
  <si>
    <t>Total fixed income (incl. interest rate derivatives)</t>
  </si>
  <si>
    <t>(=)</t>
  </si>
  <si>
    <t>(+)/(-)/(=)</t>
  </si>
  <si>
    <t>Duration in years</t>
  </si>
  <si>
    <t>Luxembourg</t>
  </si>
  <si>
    <t>EEA</t>
  </si>
  <si>
    <t>non-EEA</t>
  </si>
  <si>
    <t>EEA non-listed, unleveraged commercial property</t>
  </si>
  <si>
    <t>EEA non-listed, unleveraged residential property</t>
  </si>
  <si>
    <t>E4</t>
  </si>
  <si>
    <t>%</t>
  </si>
  <si>
    <t>Sometimes comments are included in label cells to provide additional clarification/explanation on cells/tables to be completed by participants.</t>
  </si>
  <si>
    <t>5) Contents of the reporting template</t>
  </si>
  <si>
    <t>Table 2</t>
  </si>
  <si>
    <t>Information on duration of fixed income assets.</t>
  </si>
  <si>
    <t>All input and formula cells are unlocked, which means that participants can override the formulas if necessary. However, the structure of the sheets and workbook is locked to avoid any accidental changes. Most of the cells are prefilled with a minus sign (-) whose meaning is “not filled” to allow a differentiation between missing values and nil values (0). For percentage values, the minus sign is replaced by a percentage sign (%).</t>
  </si>
  <si>
    <t>The spreadsheet uses the following colour conventions for cells:</t>
  </si>
  <si>
    <t xml:space="preserve">4) Comments </t>
  </si>
  <si>
    <t>DC Reporting Template Index</t>
  </si>
  <si>
    <t>Participant Information</t>
  </si>
  <si>
    <t>Home</t>
  </si>
  <si>
    <t>other bonds (e.g. structured notes, collateralised securities)</t>
  </si>
  <si>
    <t>interest rate derivatives</t>
  </si>
  <si>
    <t>exchange rate derivatives</t>
  </si>
  <si>
    <t>credit risk derivatives</t>
  </si>
  <si>
    <t>other derivatives</t>
  </si>
  <si>
    <t>by geographical breakdown</t>
  </si>
  <si>
    <t>by type</t>
  </si>
  <si>
    <t>This section shall be filled in if and where a simplification was used.</t>
  </si>
  <si>
    <t>Total aggregate</t>
  </si>
  <si>
    <t>Section 8 - Other</t>
  </si>
  <si>
    <t>Responses to the Horizontal Assessment Questionnaires</t>
  </si>
  <si>
    <t>Stochastic valuation</t>
  </si>
  <si>
    <t>Daily</t>
  </si>
  <si>
    <t>Deterministic valuation</t>
  </si>
  <si>
    <t>Weekly</t>
  </si>
  <si>
    <t>Simplification 1 - Val. sponsor support</t>
  </si>
  <si>
    <t>Simplification - Value of PPS</t>
  </si>
  <si>
    <t>Monthly</t>
  </si>
  <si>
    <t>Simplification 2 - Val. sponsor support</t>
  </si>
  <si>
    <t>Balancing item approach</t>
  </si>
  <si>
    <t>Quarterly</t>
  </si>
  <si>
    <t>Simplification 3 - Val. sponsor support</t>
  </si>
  <si>
    <t>Annually</t>
  </si>
  <si>
    <t>Not applicable</t>
  </si>
  <si>
    <t>Investment behaviour - Qualitative/Quantitative Questionnaire - IORP Stress Test 2019 - DB/hybrid and DC IORPs</t>
  </si>
  <si>
    <t>1. Questions regarding the investment behaviour of the IORP under the baseline scenario</t>
  </si>
  <si>
    <t xml:space="preserve">1. How would you characterise the investment strategy of your portfolio? Please choose among the options below. (if more than one strategy is used, please choose multiple options) </t>
  </si>
  <si>
    <t>Please explain:</t>
  </si>
  <si>
    <t>(a) Passive – objective is to reproduce the same returns as the market (by picking the composition of S&amp;P 500 or trackers etc.) - i.e. same performance as the market. Approximately which percentage of your portfolio is managed passively?</t>
  </si>
  <si>
    <t>(b) Active – objective is to obtain a higher return than the market is providing at the time (by stock picking etc.) - i.e. outperform the market. Approximately which percentage of your portfolio is managed actively as described above?</t>
  </si>
  <si>
    <t>(c) Active – objective is to target an absolute return  (i.e.to target a performance not in relative terms to the market). Approximately which percentage of your portfolio is managed actively as described above</t>
  </si>
  <si>
    <t>(d) Not applicable</t>
  </si>
  <si>
    <t>2. Regulation of investment decisions</t>
  </si>
  <si>
    <t>Are there any legal constraints on the investment allocation of your IORP?</t>
  </si>
  <si>
    <t>Are there any contractual or other constraints on the investment allocation of your IORP?</t>
  </si>
  <si>
    <t xml:space="preserve">Would you characterise the impact of these constraints as significant? </t>
  </si>
  <si>
    <t>Please describe the impact these constraints may have to the investment allocation under the baseline scenario.</t>
  </si>
  <si>
    <t>Please describe the impact these constraints may have to the investment allocation under the adverse scenario.</t>
  </si>
  <si>
    <t>3. Are there any factors - other than macroeconomic circumstances - that influenced your IORP's investment allocation over the last five years (e.g. change in ambition or contract redesign) (yes/no)?</t>
  </si>
  <si>
    <t xml:space="preserve"> Please explain</t>
  </si>
  <si>
    <t>4. Have you observed any significant changes in the investment allocation due to the low interest rate environment over the last five years? (yes/no)</t>
  </si>
  <si>
    <t>5. Have you actively and strategically decided to increase the average duration of the bond portfolio over the last five years?  (yes/no)</t>
  </si>
  <si>
    <t>2. Questions regarding the expected investment behaviour of the IORP in the future (short- and long-term)</t>
  </si>
  <si>
    <t>A. Short-term effects of the adverse scenario</t>
  </si>
  <si>
    <t>Investment allocation (in % investments, excluding derivatives)</t>
  </si>
  <si>
    <t>Pre-stress value of assets - end 2018 (A)</t>
  </si>
  <si>
    <t>Post-stress value of assets - end 2018 (B)</t>
  </si>
  <si>
    <t>Change in the value of assets (impact of the adverse scenario) 
(B) - (A)</t>
  </si>
  <si>
    <t>Post-stress level of assets - end 2019 - IORP reactions included (C)</t>
  </si>
  <si>
    <t>Net buying and selling during 2019 (D)</t>
  </si>
  <si>
    <t>Net buying and selling during 2019 (E )</t>
  </si>
  <si>
    <t>Pre-stress asset allocation - end 2018 %</t>
  </si>
  <si>
    <t>Post-stress asset allocation - end 2018 %</t>
  </si>
  <si>
    <t>Prost-stress asset allocation - end 2019 % - IORP reaction included</t>
  </si>
  <si>
    <t>Other bonds</t>
  </si>
  <si>
    <t>If yes, how frequently does it take place? Please explain</t>
  </si>
  <si>
    <t>B. Longer term effects of the adverse scenario - Forward looking</t>
  </si>
  <si>
    <t>Pre-stress asset allocation end 2018 % (A)</t>
  </si>
  <si>
    <t>Net selling and buying (+)/(-)/(=) until end 2022 (B)</t>
  </si>
  <si>
    <t>Prost-stress asset allocation - end 2022 % (C )</t>
  </si>
  <si>
    <t>Difference in asset allocation     (C ) - (A)</t>
  </si>
  <si>
    <t>ESG - Qualitative/Quantitative Questionnaire - 2019 IORP Stress Test - DB/hybrid and DC IORPs</t>
  </si>
  <si>
    <t>A. ESG investment policy</t>
  </si>
  <si>
    <t>1. Do you consider ESG factors when determining your investment policy?</t>
  </si>
  <si>
    <t>ESG factors are not taken into account in the assessment of (current or potential) investments</t>
  </si>
  <si>
    <t>ESG factors are taken into account, as long as this does not lead to lower financial returns, which means that in case of investments with equal risk/return characteristics, the one with a better ESG rating would be chosen</t>
  </si>
  <si>
    <t>For ethical reasons, investments are not made in predetermined sectors or investments. As this has been laid down in advance, no research is conducted into the investment income from it</t>
  </si>
  <si>
    <t>Taking ESG factors into account is useful in a long-term strategy. An analysis of the ESG factors is carried out for each investment. On this basis, it is possible that certain investments are excluded, regardless of their good financial results</t>
  </si>
  <si>
    <t xml:space="preserve"> If your anwer is "Other", please provide a short description of your approach.</t>
  </si>
  <si>
    <t xml:space="preserve">2. Which classification system (taxonomy), standards or other guidance, against which investments are checked to determine their 'sustainablility'  do you apply, if any? </t>
  </si>
  <si>
    <t>Yes, based on external ESG ratings or indices</t>
  </si>
  <si>
    <t>Yes, by means of an internally developed system</t>
  </si>
  <si>
    <t>Yes, by means of system, which has been specifically developed for the IORP by a third party (e.g. asset manager)</t>
  </si>
  <si>
    <t>No, investments are not checked to determine their 'sustainability'</t>
  </si>
  <si>
    <t xml:space="preserve"> If your anwer is "Yes", based on external ESG ratings or indices, please specify which one(s) you are using.</t>
  </si>
  <si>
    <t>3. If you consider ESG when determining your investment policies, does the appointment of your asset manager, if applicable, take that into account and is the agreement with your asset manager tailored to corresponding rules or specifications regarding ESG?</t>
  </si>
  <si>
    <t>4. Do you experience difficulties in the definition and identification of sustainable investments ?</t>
  </si>
  <si>
    <t xml:space="preserve"> If your anwer is "yes", please explain why.</t>
  </si>
  <si>
    <t xml:space="preserve">5. Do you experience difficulties in finding suitable, sustainable investments? </t>
  </si>
  <si>
    <t>6. If you implement ESG factors in your investment policies, which ESG factors are mainly taken into account (multiple answers are possible)?</t>
  </si>
  <si>
    <t>Environmental factors</t>
  </si>
  <si>
    <t>Social factors</t>
  </si>
  <si>
    <t>Governance factors</t>
  </si>
  <si>
    <t xml:space="preserve"> If your answer is different from “Not applicable”, please provide a description of the motivation of the IORP to take into account the selected ESG factor(s) </t>
  </si>
  <si>
    <t xml:space="preserve">7. How do you integrate your ESG objectives? </t>
  </si>
  <si>
    <t>Exclusion policies (certain categories of assets are excluded based on a set of criteria chosen by the IORP)</t>
  </si>
  <si>
    <t>Implementing international principles for sustainable investing (like UNPRI)</t>
  </si>
  <si>
    <t>Voting (use of the voting rights at shareholder meetings to promote sustainable investments at companies the IORP invests in)</t>
  </si>
  <si>
    <t>Engagement strategy (actively approaching the investee to promote behaviour towards sustainability)</t>
  </si>
  <si>
    <t>Best-in-class investing (only those companies are included in the portfolio that score best within their sector on predefined sustainability criteria)</t>
  </si>
  <si>
    <t>Impact investing (form of investing in which funds aim to achieve not only financial but also social yields)</t>
  </si>
  <si>
    <t>B. Impact of the new European legal framework</t>
  </si>
  <si>
    <t xml:space="preserve">8. Do you expect that the implementation of the IORP II Directive or the new Shareholder Rights Directive (to be transposed by 10 June 2019) affects your ESG policies? </t>
  </si>
  <si>
    <t xml:space="preserve"> If your answer is “yes”, please provide a brief description and indicate whether an already existing ESG policy was amended or whether an ESG policy was developed for the first time.</t>
  </si>
  <si>
    <t>C. Own analysis of ESG factors</t>
  </si>
  <si>
    <t>9. Have you developed any documented processes to identify, assess, monitor and/or manage ESG risks?</t>
  </si>
  <si>
    <t xml:space="preserve"> If your answer is “yes”, please provide a brief description.</t>
  </si>
  <si>
    <t>10. Have you already identified the assets in your investment portfolio that are prone to be particularly affected by ESG?</t>
  </si>
  <si>
    <t xml:space="preserve">If your answer is “yes” for any of the ESG factors, please provide a brief description of the analysis carried out. Hereby, please indicate whether you have analysed your entire investment portfolio or parts of it, as well as if your approach focuses on good or bad performers in relation to ESG. </t>
  </si>
  <si>
    <t>11. On the basis of Recital 57 and relating to Article 25(2)(g) of the IORP II Directive, the risk assessment of IORPs is expected to cover, where relevant, risks related to climate change, use of resources, the environment, social risks, risks related to the depreciation of assets due to regulatory change (‘stranded assets’). 
Do you perform a risk assessment in view of the following categories of risks to which the assets in your investment portfolio are exposed?</t>
  </si>
  <si>
    <t>Physical risks with an impact on profitability due to the direct impact of environmental degradation and climate change (economic losses due to natural disasters, deforestation, pollution, resource depletion, etc.)</t>
  </si>
  <si>
    <t>Legal risks (including liability risk, reputational damage, etc.) arising from environmental, social or governance factors (working conditions, safety and health of local residents, etc.)</t>
  </si>
  <si>
    <t>Risks of mismanagement of the company, fraud, corruption, tax evasion, etc.</t>
  </si>
  <si>
    <t>Risks related to depreciation of assets due to regulatory changes (for example leading to 'stranded assets'), also referred to as transition risk</t>
  </si>
  <si>
    <t>Risks related to technology (relating to the significant impact that technological improvements supporting an energy-efficient economic system can have on organisations)</t>
  </si>
  <si>
    <t>12. Have you identified whether the integration of ESG factors enhanced/impaired the risk-return characteristics of the investment portfolio?</t>
  </si>
  <si>
    <t xml:space="preserve"> If your answer is “yes”, please provide a brief description of the extent to which the risk-return characteristics were affected.</t>
  </si>
  <si>
    <t>D. ESG disclosure</t>
  </si>
  <si>
    <t xml:space="preserve">13. Are stakeholders (sponsoring undertakings, members etc) informed about the way in which ESG factors are taken into account in your investment policy? </t>
  </si>
  <si>
    <t>If your answer is “yes”, please provide a brief description, including whether there is regular communication or ad-hoc on the request of a stakeholder.</t>
  </si>
  <si>
    <t xml:space="preserve">14. Have you experienced that the sponsor and/or the members and beneficiaries seeked to integrate ESG factors into your investment policy? </t>
  </si>
  <si>
    <t xml:space="preserve">If your answer is “yes”, please provide a brief description. </t>
  </si>
  <si>
    <t>E. Breakdown of investments by economic activity</t>
  </si>
  <si>
    <t>Economic activity</t>
  </si>
  <si>
    <t>NACE section code</t>
  </si>
  <si>
    <t>Agriculture, forestry, fishing</t>
  </si>
  <si>
    <t>Mining and quarrying</t>
  </si>
  <si>
    <t>Manufacturing</t>
  </si>
  <si>
    <t>C</t>
  </si>
  <si>
    <t>Electricity, gas, steam, air conditioning</t>
  </si>
  <si>
    <t>D</t>
  </si>
  <si>
    <t>Water supply &amp; waste management</t>
  </si>
  <si>
    <t>E</t>
  </si>
  <si>
    <t>Construction</t>
  </si>
  <si>
    <t>F</t>
  </si>
  <si>
    <t>Wholesale and retail trade</t>
  </si>
  <si>
    <t>G</t>
  </si>
  <si>
    <t>Transportation and storage</t>
  </si>
  <si>
    <t>H</t>
  </si>
  <si>
    <t>Services</t>
  </si>
  <si>
    <t>I-N</t>
  </si>
  <si>
    <t>Other, incl. public administration</t>
  </si>
  <si>
    <t>O-U</t>
  </si>
  <si>
    <t>Assets not allocated</t>
  </si>
  <si>
    <t xml:space="preserve">16. In case you included investment assets under "assets not allocated", please explain why you did not assign them to an economic activity. </t>
  </si>
  <si>
    <t>United States (US)</t>
  </si>
  <si>
    <t xml:space="preserve">Other developed countries </t>
  </si>
  <si>
    <t>Emerging markets</t>
  </si>
  <si>
    <t>Applied standard stresses corresponding to individual ratings and regions</t>
  </si>
  <si>
    <t>Applied simplified stresses for the aggregate of all ratings and/or regions</t>
  </si>
  <si>
    <t>&lt;= CCC</t>
  </si>
  <si>
    <t>Equity investments</t>
  </si>
  <si>
    <t>Debt investments</t>
  </si>
  <si>
    <t>France</t>
  </si>
  <si>
    <t>US REITs</t>
  </si>
  <si>
    <t>other REITs</t>
  </si>
  <si>
    <t>Euro area (excluding home)</t>
  </si>
  <si>
    <t>EEA countries (excluding home &amp; euro area)</t>
  </si>
  <si>
    <t>Total investment assets</t>
  </si>
  <si>
    <t>end December 2018</t>
  </si>
  <si>
    <t>Responses to the DC Qualitative/Quantitative Questionnaire</t>
  </si>
  <si>
    <t>QQ_Questionnaire_DC</t>
  </si>
  <si>
    <t>QQ_Questionnaire_HA</t>
  </si>
  <si>
    <t>Qualitative/Quantitative Questionnaire - 2019 IORP Stress Test - DC IORPs</t>
  </si>
  <si>
    <t>Section 3 -  IORP's membership and corresponding assets</t>
  </si>
  <si>
    <t xml:space="preserve">5. Please indicate the extent to which individual plan members are allowed to choose between the different investment options of their DC plan (mark X, if appropriate) </t>
  </si>
  <si>
    <r>
      <t>6. Please indicate who bears the responsibility for the asset allocation of the IORP</t>
    </r>
    <r>
      <rPr>
        <b/>
        <sz val="11"/>
        <color indexed="9"/>
        <rFont val="Calibri"/>
        <family val="2"/>
      </rPr>
      <t xml:space="preserve"> or the default fund/investment options (mark X, if appropriate, multiple answers possible) </t>
    </r>
  </si>
  <si>
    <t>If "other", please specify.</t>
  </si>
  <si>
    <t>Section 6 - Impact on investment behaviour and other potential actions</t>
  </si>
  <si>
    <t xml:space="preserve">Please see separate questionnaire for this section (which has to be answered in the [QQ_Questionnaire_HA] sheet). </t>
  </si>
  <si>
    <t xml:space="preserve">IORPs may complete this questionnaire/section with respect to the largest investment option in terms of assets, which will in many cases be the default fund, if available. If you are completing these sections for the largest investment option only, please indicate here. </t>
  </si>
  <si>
    <t>Section 7 - Simplifications used</t>
  </si>
  <si>
    <t>19. Which approach was used to apply the look-through approach (see Annex 3 of the Specifications)? Please explain and, where possible, quantify the effect of using such simplification</t>
  </si>
  <si>
    <t>20. Which approach was used to apply the market-consistent valuation (see Annex 4 of the Specifications)? Please explain and,  where possible, quantify the effect of using such simplification.</t>
  </si>
  <si>
    <t>21. Which approach was used to implement the European government bond stresses in the adverse market scenario (mark X if appropriate)?</t>
  </si>
  <si>
    <t>Applied stresses for individual countries</t>
  </si>
  <si>
    <t>Aggregate/simplified stresses</t>
  </si>
  <si>
    <t xml:space="preserve">23. Which approach was used to implement the corporate bond stresses in the adverse market scenario (mark X if appropriate)? </t>
  </si>
  <si>
    <t>Aggregate/simplifiied stresses</t>
  </si>
  <si>
    <t>25. Which approach was used to implement the residential mortage-backed securities (RMBS) stresses in the adverse market scenario (mark X if appropriate)?</t>
  </si>
  <si>
    <t xml:space="preserve">26. Which approach was used to implement the commercial and residential property stresses in the adverse market scenario (mark X if appropriate)? </t>
  </si>
  <si>
    <t xml:space="preserve">27. Please explain below and, where possible, quantify the effect of using such simplification for commercial and residential property stresses. </t>
  </si>
  <si>
    <t xml:space="preserve">30. Please provide below any other comments you wish to express. </t>
  </si>
  <si>
    <t xml:space="preserve">29. Please indicate whether your IORP currently carries out cash flow analyses, comparable to the requested DB IORPs' cash flow analysis, for example to assess the liquidity needs of the IORP (yes/no)? </t>
  </si>
  <si>
    <t>If “yes”, please briefly describe.</t>
  </si>
  <si>
    <t xml:space="preserve">28. Please explain below your approach to implement the requirement of assuming that the representative member has been a member of the IORP for its full working life (see Stress Test specifications, paragraph 5.33, second bullet) and, where possible, please quantify the impact on the projected replacement rate of that representative member. </t>
  </si>
  <si>
    <t>Participant ID</t>
  </si>
  <si>
    <t>Filename ID for submission to EIOPA</t>
  </si>
  <si>
    <t>AT</t>
  </si>
  <si>
    <t>BE</t>
  </si>
  <si>
    <t>CY</t>
  </si>
  <si>
    <t>FR</t>
  </si>
  <si>
    <t>GR</t>
  </si>
  <si>
    <t>IS</t>
  </si>
  <si>
    <t>IE</t>
  </si>
  <si>
    <t>IT</t>
  </si>
  <si>
    <t>LI</t>
  </si>
  <si>
    <t>LU</t>
  </si>
  <si>
    <t>NL</t>
  </si>
  <si>
    <t>Country code</t>
  </si>
  <si>
    <t>PT</t>
  </si>
  <si>
    <t>SK</t>
  </si>
  <si>
    <t>ES</t>
  </si>
  <si>
    <t>United Kingdom</t>
  </si>
  <si>
    <t>7. Have you observed any increase in equity investments over the last five years?  (yes/no)</t>
  </si>
  <si>
    <t>8. Have you observed any increase in investments in ‘new’ asset classes over the last five years? (e.g. infrastructure, property etc.)  (yes/no)</t>
  </si>
  <si>
    <t>9. Have you observed any increase in the investment allocation  towards more illiquid assets (e.g. loans, debt and equity from private non-exchange traded companies, participation into infrastructure projects, hedge funds) over the last five years (yes/no)</t>
  </si>
  <si>
    <t>10. Have your investments towards the emerging markets increased over the last five years? (yes/no)</t>
  </si>
  <si>
    <t>6. Can you provide us with an estimate of the average duration of the bond portfolio at the end of 2018? Please insert the number in months.</t>
  </si>
  <si>
    <t>11. Assuming the adverse scenario takes place, how would you react within the first year following the shock? For example, would you potentially take actions, such as adjust ambition level, increase contributions, reduce indexation, reduce pension benefits, etc. (yes/no)?</t>
  </si>
  <si>
    <t xml:space="preserve">12a. Assuming the adverse scenario takes place and the stressed conditions prevail, how would you react within the first year following the shock? Would you restructure the asset allocation by net selling (-) or net buying (+) of the following asset classes or would you refrain from net selling/buying the following asset classes (=)?  Please insert your answer in column E.
</t>
  </si>
  <si>
    <t xml:space="preserve">12b. Assuming the adverse scenario takes place and the stressed conditions prevail, how would you expect the asset allocation to look like at the end of 2019 (in % total investments, excl. derivatives) after potential re-balancing and other reactions? Please insert your answers related to the value of assets in columns A, B and C. Please provide the value of the expected transactions (net selling/buying) in column D. 
</t>
  </si>
  <si>
    <t>13. Do you have an automatic rebalancing approach?</t>
  </si>
  <si>
    <t>14. Assuming the adverse scenario takes place, how would you react within the next four years? Would you change the investment strategy?</t>
  </si>
  <si>
    <t>15. Assuming the adverse scenario takes place, how would you react within the next four years? Would you increase the duration of assets in the portfolio?</t>
  </si>
  <si>
    <t xml:space="preserve">16. Assuming the adverse scenario takes place, how would you react within the next four years? Would you take other actions, for e.g. adjust ambition level, increase contributions, reduce indexation, reduce pension benefits etc.)? </t>
  </si>
  <si>
    <t>17a. Assuming the adverse scenario takes place and the stress conditions prevail until the end of 2022,  would you restructure the allocation of asset classes by net selling (-) or net buying (+)  or would you refrain from net selling/buying the following asset classes (=)?  Please insert your answer in column B.</t>
  </si>
  <si>
    <t xml:space="preserve">17b. Assuming the adverse scenario takes place and the stress conditions prevail until the end of 2022, what would be the expected asset allocation at the end of 2022 (in % total investments, excl. derivatives)? Please insert your answer related to the expected asset allocation in column C. </t>
  </si>
  <si>
    <t>Not applicable, ie ESG objectives are not integrated</t>
  </si>
  <si>
    <t>Please provide a description of analysis for indicated risk(s).</t>
  </si>
  <si>
    <t>Nomenclature of Economic Activities (NACE)</t>
  </si>
  <si>
    <t>Global Industry Classification Standard (GICS)</t>
  </si>
  <si>
    <t>Partly NACE, partly GICS</t>
  </si>
  <si>
    <t>This reporting template should be completed by participants in the DC-part of the IORP Stress Test (ST). The purpose of the template is to collect the results of the calculations of the impact of the scenario on the IORP's overall (investment) assets  as well as the responses to the [spreadsheet]-questions in the qualitative/ quantitative questionnaire. Moreover, participants in the DC-part of the ST have to return the output spreadsheet generated by the spreadsheet tool containing the input data provided by the participant, including the responses to the [DC tool input speadsheet]-questions and the sheets with the effects on future retirement income of the three representative plan members.</t>
  </si>
  <si>
    <t>[QQ_Questionnaire_DC]</t>
  </si>
  <si>
    <t>This sheet provides the response template for the questions in the DC qualitative/quantitative questionnaire that have to be answered through this spreadsheet.</t>
  </si>
  <si>
    <t>[QQ_Questionnaire_HA]</t>
  </si>
  <si>
    <t>This sheet provides the response template for the questionnaires relating to the horizontal assessment, i.e. the questionnaires on investment behaviour and ESG exposures</t>
  </si>
  <si>
    <t>E58</t>
  </si>
  <si>
    <t>H107</t>
  </si>
  <si>
    <t>H108</t>
  </si>
  <si>
    <t>17. Which code did you initially use to identify the business activity - before potentially 'translating' to NACE?</t>
  </si>
  <si>
    <t>If you used "other", please describe your approach.</t>
  </si>
  <si>
    <t>EIOPA-ST-Templates-(20190522)</t>
  </si>
  <si>
    <t>v. 0</t>
  </si>
  <si>
    <t>Initial version</t>
  </si>
  <si>
    <t>v. 20190522</t>
  </si>
  <si>
    <t>Corrected formulas in cells D79..81 in [QQ_Questionnaire_HA] sheet to establish right links to [Baseline_&amp;_Adverse_Scenario] sheet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</si>
</sst>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yyyy;@"/>
    <numFmt numFmtId="187" formatCode="0.0%"/>
    <numFmt numFmtId="188" formatCode="0.000%"/>
    <numFmt numFmtId="189" formatCode="#,##0.0"/>
    <numFmt numFmtId="190" formatCode="#,##0.0000"/>
    <numFmt numFmtId="191" formatCode="#,##0.00000"/>
    <numFmt numFmtId="192" formatCode="#,##0.000000"/>
    <numFmt numFmtId="193" formatCode="#,##0.000"/>
    <numFmt numFmtId="194" formatCode="0.0000"/>
    <numFmt numFmtId="195" formatCode="0.0"/>
    <numFmt numFmtId="196" formatCode="#,##0.0\ _€"/>
    <numFmt numFmtId="197" formatCode="&quot;Yes&quot;;&quot;Yes&quot;;&quot;No&quot;"/>
    <numFmt numFmtId="198" formatCode="&quot;True&quot;;&quot;True&quot;;&quot;False&quot;"/>
    <numFmt numFmtId="199" formatCode="&quot;On&quot;;&quot;On&quot;;&quot;Off&quot;"/>
    <numFmt numFmtId="200" formatCode="[$€-2]\ #,##0.00_);[Red]\([$€-2]\ #,##0.00\)"/>
    <numFmt numFmtId="201" formatCode="&quot;Sim&quot;;&quot;Sim&quot;;&quot;Não&quot;"/>
    <numFmt numFmtId="202" formatCode="&quot;Verdadeiro&quot;;&quot;Verdadeiro&quot;;&quot;Falso&quot;"/>
    <numFmt numFmtId="203" formatCode="&quot;Activado&quot;;&quot;Activado&quot;;&quot;Desactivado&quot;"/>
    <numFmt numFmtId="204" formatCode="&quot;Sì&quot;;&quot;Sì&quot;;&quot;No&quot;"/>
    <numFmt numFmtId="205" formatCode="&quot;Vero&quot;;&quot;Vero&quot;;&quot;Falso&quot;"/>
    <numFmt numFmtId="206" formatCode="&quot;Attivo&quot;;&quot;Attivo&quot;;&quot;Inattivo&quot;"/>
    <numFmt numFmtId="207" formatCode="[$€-2]\ #.##000_);[Red]\([$€-2]\ #.##000\)"/>
    <numFmt numFmtId="208" formatCode="[$-F800]dddd\,\ mmmm\ dd\,\ yyyy"/>
    <numFmt numFmtId="209" formatCode="[$-809]dd\ mmmm\ yyyy"/>
  </numFmts>
  <fonts count="75">
    <font>
      <sz val="11"/>
      <color theme="1"/>
      <name val="Calibri"/>
      <family val="2"/>
    </font>
    <font>
      <sz val="11"/>
      <color indexed="8"/>
      <name val="Calibri"/>
      <family val="2"/>
    </font>
    <font>
      <sz val="10"/>
      <name val="Arial"/>
      <family val="2"/>
    </font>
    <font>
      <sz val="9"/>
      <name val="Tahoma"/>
      <family val="2"/>
    </font>
    <font>
      <b/>
      <sz val="11"/>
      <color indexed="9"/>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0"/>
      <color indexed="8"/>
      <name val="Calibri"/>
      <family val="2"/>
    </font>
    <font>
      <sz val="11"/>
      <color indexed="52"/>
      <name val="Calibri"/>
      <family val="2"/>
    </font>
    <font>
      <sz val="11"/>
      <color indexed="60"/>
      <name val="Calibri"/>
      <family val="2"/>
    </font>
    <font>
      <b/>
      <sz val="11"/>
      <color indexed="63"/>
      <name val="Calibri"/>
      <family val="2"/>
    </font>
    <font>
      <sz val="11"/>
      <color indexed="22"/>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b/>
      <i/>
      <sz val="11"/>
      <color indexed="9"/>
      <name val="Calibri"/>
      <family val="2"/>
    </font>
    <font>
      <sz val="11"/>
      <name val="Calibri"/>
      <family val="2"/>
    </font>
    <font>
      <i/>
      <sz val="11"/>
      <color indexed="8"/>
      <name val="Calibri"/>
      <family val="2"/>
    </font>
    <font>
      <b/>
      <sz val="11"/>
      <color indexed="10"/>
      <name val="Calibri"/>
      <family val="2"/>
    </font>
    <font>
      <sz val="9"/>
      <color indexed="8"/>
      <name val="Calibri"/>
      <family val="2"/>
    </font>
    <font>
      <b/>
      <sz val="14"/>
      <name val="Calibri"/>
      <family val="2"/>
    </font>
    <font>
      <u val="single"/>
      <sz val="11"/>
      <color indexed="9"/>
      <name val="Calibri"/>
      <family val="2"/>
    </font>
    <font>
      <b/>
      <sz val="14"/>
      <color indexed="8"/>
      <name val="Calibri"/>
      <family val="2"/>
    </font>
    <font>
      <b/>
      <sz val="12"/>
      <color indexed="9"/>
      <name val="Calibri"/>
      <family val="2"/>
    </font>
    <font>
      <b/>
      <sz val="11"/>
      <color indexed="21"/>
      <name val="Calibri"/>
      <family val="2"/>
    </font>
    <font>
      <b/>
      <sz val="14"/>
      <color indexed="9"/>
      <name val="Calibri"/>
      <family val="2"/>
    </font>
    <font>
      <sz val="10"/>
      <color indexed="19"/>
      <name val="Calibri"/>
      <family val="2"/>
    </font>
    <font>
      <b/>
      <sz val="11"/>
      <color indexed="10"/>
      <name val="Verdana"/>
      <family val="2"/>
    </font>
    <font>
      <i/>
      <sz val="11"/>
      <name val="Calibri"/>
      <family val="2"/>
    </font>
    <font>
      <b/>
      <i/>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0"/>
      <color theme="1"/>
      <name val="Calibri"/>
      <family val="2"/>
    </font>
    <font>
      <sz val="11"/>
      <color rgb="FFFA7D00"/>
      <name val="Calibri"/>
      <family val="2"/>
    </font>
    <font>
      <sz val="11"/>
      <color rgb="FF9C6500"/>
      <name val="Calibri"/>
      <family val="2"/>
    </font>
    <font>
      <b/>
      <sz val="11"/>
      <color rgb="FF3F3F3F"/>
      <name val="Calibri"/>
      <family val="2"/>
    </font>
    <font>
      <sz val="11"/>
      <color theme="0" tint="-0.149959996342659"/>
      <name val="Calibri"/>
      <family val="2"/>
    </font>
    <font>
      <b/>
      <sz val="18"/>
      <color theme="3"/>
      <name val="Cambria"/>
      <family val="2"/>
    </font>
    <font>
      <b/>
      <sz val="11"/>
      <color theme="1"/>
      <name val="Calibri"/>
      <family val="2"/>
    </font>
    <font>
      <sz val="11"/>
      <color rgb="FFFF0000"/>
      <name val="Calibri"/>
      <family val="2"/>
    </font>
    <font>
      <b/>
      <i/>
      <sz val="11"/>
      <color theme="0"/>
      <name val="Calibri"/>
      <family val="2"/>
    </font>
    <font>
      <i/>
      <sz val="11"/>
      <color theme="1"/>
      <name val="Calibri"/>
      <family val="2"/>
    </font>
    <font>
      <b/>
      <sz val="11"/>
      <color rgb="FFFF0000"/>
      <name val="Calibri"/>
      <family val="2"/>
    </font>
    <font>
      <sz val="9"/>
      <color theme="1"/>
      <name val="Calibri"/>
      <family val="2"/>
    </font>
    <font>
      <u val="single"/>
      <sz val="11"/>
      <color theme="0"/>
      <name val="Calibri"/>
      <family val="2"/>
    </font>
    <font>
      <b/>
      <sz val="14"/>
      <color theme="1"/>
      <name val="Calibri"/>
      <family val="2"/>
    </font>
    <font>
      <b/>
      <sz val="12"/>
      <color theme="0"/>
      <name val="Calibri"/>
      <family val="2"/>
    </font>
    <font>
      <b/>
      <sz val="11"/>
      <color rgb="FF00B050"/>
      <name val="Calibri"/>
      <family val="2"/>
    </font>
    <font>
      <b/>
      <sz val="14"/>
      <color theme="0"/>
      <name val="Calibri"/>
      <family val="2"/>
    </font>
    <font>
      <sz val="10"/>
      <color theme="5" tint="-0.4999699890613556"/>
      <name val="Calibri"/>
      <family val="2"/>
    </font>
    <font>
      <b/>
      <sz val="11"/>
      <color rgb="FFFF0000"/>
      <name val="Verdana"/>
      <family val="2"/>
    </font>
    <font>
      <b/>
      <i/>
      <sz val="11"/>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indexed="22"/>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2" fillId="31" borderId="0" applyBorder="0">
      <alignment/>
      <protection/>
    </xf>
    <xf numFmtId="3" fontId="54" fillId="32" borderId="0" applyBorder="0" applyProtection="0">
      <alignment horizontal="right" vertical="center"/>
    </xf>
    <xf numFmtId="0" fontId="0" fillId="33" borderId="0" applyNumberFormat="0" applyFont="0" applyBorder="0" applyAlignment="0">
      <protection/>
    </xf>
    <xf numFmtId="3" fontId="54" fillId="34" borderId="0" applyBorder="0">
      <alignment horizontal="right" vertical="center"/>
      <protection locked="0"/>
    </xf>
    <xf numFmtId="0" fontId="0" fillId="35" borderId="0" applyNumberFormat="0" applyFont="0" applyBorder="0" applyAlignment="0">
      <protection/>
    </xf>
    <xf numFmtId="3" fontId="54" fillId="36" borderId="0" applyBorder="0" applyAlignment="0">
      <protection/>
    </xf>
    <xf numFmtId="0" fontId="55" fillId="0" borderId="6" applyNumberFormat="0" applyFill="0" applyAlignment="0" applyProtection="0"/>
    <xf numFmtId="0" fontId="56" fillId="37" borderId="0" applyNumberFormat="0" applyBorder="0" applyAlignment="0" applyProtection="0"/>
    <xf numFmtId="0" fontId="0" fillId="0" borderId="0">
      <alignment/>
      <protection/>
    </xf>
    <xf numFmtId="0" fontId="0" fillId="38"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39" borderId="0" applyNumberFormat="0" applyBorder="0" applyAlignment="0">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02">
    <xf numFmtId="0" fontId="0" fillId="0" borderId="0" xfId="0" applyFont="1" applyAlignment="1">
      <alignment/>
    </xf>
    <xf numFmtId="14" fontId="0" fillId="33" borderId="10" xfId="58" applyNumberFormat="1" applyFont="1" applyBorder="1" applyAlignment="1">
      <alignment/>
      <protection/>
    </xf>
    <xf numFmtId="0" fontId="44" fillId="20" borderId="11" xfId="0" applyFont="1" applyFill="1" applyBorder="1" applyAlignment="1">
      <alignment/>
    </xf>
    <xf numFmtId="0" fontId="44" fillId="40" borderId="12" xfId="0" applyFont="1" applyFill="1" applyBorder="1" applyAlignment="1">
      <alignment horizontal="center" vertical="center" wrapText="1"/>
    </xf>
    <xf numFmtId="0" fontId="44" fillId="20" borderId="13" xfId="0" applyFont="1" applyFill="1" applyBorder="1" applyAlignment="1">
      <alignment/>
    </xf>
    <xf numFmtId="0" fontId="24" fillId="35" borderId="12" xfId="60" applyFont="1" applyBorder="1" applyAlignment="1">
      <alignment vertical="top"/>
      <protection/>
    </xf>
    <xf numFmtId="0" fontId="60" fillId="0" borderId="0" xfId="0" applyFont="1" applyAlignment="1">
      <alignment/>
    </xf>
    <xf numFmtId="0" fontId="44" fillId="0" borderId="0" xfId="0" applyFont="1" applyFill="1" applyBorder="1" applyAlignment="1">
      <alignment/>
    </xf>
    <xf numFmtId="0" fontId="44" fillId="35" borderId="0" xfId="60" applyFont="1" applyBorder="1" applyAlignment="1">
      <alignment/>
      <protection/>
    </xf>
    <xf numFmtId="0" fontId="44" fillId="40" borderId="14" xfId="0" applyFont="1" applyFill="1" applyBorder="1" applyAlignment="1">
      <alignment horizontal="center" vertical="center" wrapText="1"/>
    </xf>
    <xf numFmtId="0" fontId="44" fillId="40" borderId="13" xfId="0" applyFont="1" applyFill="1" applyBorder="1" applyAlignment="1">
      <alignment horizontal="center" vertical="center" wrapText="1"/>
    </xf>
    <xf numFmtId="0" fontId="44" fillId="35" borderId="10" xfId="60" applyFont="1" applyBorder="1" applyAlignment="1">
      <alignment/>
      <protection/>
    </xf>
    <xf numFmtId="0" fontId="62" fillId="40" borderId="11" xfId="0" applyFont="1" applyFill="1" applyBorder="1" applyAlignment="1">
      <alignment horizontal="left" vertical="center" wrapText="1"/>
    </xf>
    <xf numFmtId="0" fontId="26" fillId="35" borderId="15" xfId="60" applyFont="1" applyBorder="1" applyAlignment="1">
      <alignment horizontal="left" vertical="center" wrapText="1"/>
      <protection/>
    </xf>
    <xf numFmtId="0" fontId="44" fillId="0" borderId="0" xfId="0" applyFont="1" applyFill="1" applyBorder="1" applyAlignment="1">
      <alignment horizontal="center" vertical="center" wrapText="1"/>
    </xf>
    <xf numFmtId="0" fontId="44" fillId="40" borderId="12" xfId="0" applyFont="1" applyFill="1" applyBorder="1" applyAlignment="1">
      <alignment horizontal="center" vertical="center" textRotation="90" wrapText="1"/>
    </xf>
    <xf numFmtId="0" fontId="44" fillId="40" borderId="11" xfId="0" applyFont="1" applyFill="1" applyBorder="1" applyAlignment="1">
      <alignment horizontal="left" vertical="top" wrapText="1"/>
    </xf>
    <xf numFmtId="0" fontId="44" fillId="0" borderId="0" xfId="0" applyFont="1" applyFill="1" applyBorder="1" applyAlignment="1">
      <alignment horizontal="center" vertical="center" textRotation="90" wrapText="1"/>
    </xf>
    <xf numFmtId="0" fontId="63" fillId="0" borderId="0" xfId="0" applyFont="1" applyAlignment="1">
      <alignment/>
    </xf>
    <xf numFmtId="0" fontId="64" fillId="0" borderId="0" xfId="0" applyFont="1" applyFill="1" applyAlignment="1">
      <alignment/>
    </xf>
    <xf numFmtId="0" fontId="24" fillId="35" borderId="12" xfId="60" applyFont="1" applyBorder="1" applyAlignment="1">
      <alignment horizontal="left" vertical="top"/>
      <protection/>
    </xf>
    <xf numFmtId="0" fontId="63" fillId="0" borderId="0" xfId="60" applyFont="1" applyFill="1" applyBorder="1" applyAlignment="1">
      <alignment horizontal="right"/>
      <protection/>
    </xf>
    <xf numFmtId="0" fontId="26" fillId="0" borderId="0" xfId="0" applyFont="1" applyAlignment="1">
      <alignment/>
    </xf>
    <xf numFmtId="0" fontId="60" fillId="35" borderId="11" xfId="60" applyFont="1" applyBorder="1" applyAlignment="1">
      <alignment horizontal="left"/>
      <protection/>
    </xf>
    <xf numFmtId="0" fontId="0" fillId="0" borderId="0" xfId="0" applyFont="1" applyAlignment="1">
      <alignment/>
    </xf>
    <xf numFmtId="1" fontId="65" fillId="33" borderId="16" xfId="58" applyNumberFormat="1" applyFont="1" applyBorder="1" applyAlignment="1">
      <alignment horizontal="right"/>
      <protection/>
    </xf>
    <xf numFmtId="1" fontId="26" fillId="33" borderId="10" xfId="58" applyNumberFormat="1" applyFont="1" applyBorder="1" applyAlignment="1">
      <alignment/>
      <protection/>
    </xf>
    <xf numFmtId="0" fontId="26" fillId="41" borderId="0" xfId="0" applyFont="1" applyFill="1" applyAlignment="1">
      <alignment horizontal="center"/>
    </xf>
    <xf numFmtId="1" fontId="26" fillId="33" borderId="17" xfId="58" applyNumberFormat="1" applyFont="1" applyBorder="1" applyAlignment="1">
      <alignment/>
      <protection/>
    </xf>
    <xf numFmtId="0" fontId="26" fillId="0" borderId="0" xfId="0" applyFont="1" applyAlignment="1">
      <alignment horizontal="center"/>
    </xf>
    <xf numFmtId="0" fontId="44" fillId="42" borderId="18" xfId="0" applyFont="1" applyFill="1" applyBorder="1" applyAlignment="1" applyProtection="1">
      <alignment/>
      <protection/>
    </xf>
    <xf numFmtId="0" fontId="44" fillId="20" borderId="18" xfId="0" applyFont="1" applyFill="1" applyBorder="1" applyAlignment="1" applyProtection="1">
      <alignment/>
      <protection/>
    </xf>
    <xf numFmtId="0" fontId="30" fillId="33" borderId="19" xfId="58" applyFont="1" applyBorder="1" applyAlignment="1">
      <alignment horizontal="center"/>
      <protection/>
    </xf>
    <xf numFmtId="0" fontId="41" fillId="43" borderId="15" xfId="0" applyFont="1" applyFill="1" applyBorder="1" applyAlignment="1" applyProtection="1">
      <alignment/>
      <protection/>
    </xf>
    <xf numFmtId="0" fontId="41" fillId="43" borderId="18" xfId="0" applyFont="1" applyFill="1" applyBorder="1" applyAlignment="1" applyProtection="1">
      <alignment/>
      <protection/>
    </xf>
    <xf numFmtId="0" fontId="0" fillId="0" borderId="0" xfId="0" applyFont="1" applyAlignment="1">
      <alignment/>
    </xf>
    <xf numFmtId="0" fontId="66" fillId="42" borderId="20" xfId="53" applyFont="1" applyFill="1" applyBorder="1" applyAlignment="1" quotePrefix="1">
      <alignment horizontal="center"/>
    </xf>
    <xf numFmtId="0" fontId="66" fillId="20" borderId="20" xfId="53" applyFont="1" applyFill="1" applyBorder="1" applyAlignment="1" quotePrefix="1">
      <alignment horizontal="center"/>
    </xf>
    <xf numFmtId="0" fontId="0" fillId="0" borderId="0" xfId="0" applyFont="1" applyAlignment="1">
      <alignment vertical="center" wrapText="1"/>
    </xf>
    <xf numFmtId="3" fontId="0" fillId="34" borderId="12" xfId="59" applyFont="1" applyBorder="1" applyAlignment="1">
      <alignment horizontal="centerContinuous" vertical="center"/>
      <protection locked="0"/>
    </xf>
    <xf numFmtId="3" fontId="0" fillId="32" borderId="12" xfId="57" applyFont="1" applyBorder="1" applyAlignment="1">
      <alignment horizontal="centerContinuous" vertical="center"/>
    </xf>
    <xf numFmtId="3" fontId="0" fillId="36" borderId="12" xfId="61" applyFont="1" applyBorder="1" applyAlignment="1">
      <alignment horizontal="centerContinuous" vertical="center"/>
      <protection/>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Font="1" applyAlignment="1">
      <alignment horizontal="left" vertical="center" wrapText="1"/>
    </xf>
    <xf numFmtId="3" fontId="0" fillId="34" borderId="12" xfId="59" applyFont="1" applyBorder="1" applyAlignment="1">
      <alignment horizontal="center" vertical="center"/>
      <protection locked="0"/>
    </xf>
    <xf numFmtId="3" fontId="0" fillId="32" borderId="12" xfId="57" applyFont="1" applyBorder="1" applyAlignment="1">
      <alignment horizontal="center" vertical="center"/>
    </xf>
    <xf numFmtId="3" fontId="0" fillId="36" borderId="12" xfId="61" applyFont="1" applyBorder="1" applyAlignment="1">
      <alignment horizontal="center" vertical="center"/>
      <protection/>
    </xf>
    <xf numFmtId="1" fontId="0" fillId="33" borderId="15" xfId="58" applyNumberFormat="1" applyFont="1" applyBorder="1" applyAlignment="1">
      <alignment/>
      <protection/>
    </xf>
    <xf numFmtId="0" fontId="0" fillId="33" borderId="10" xfId="58" applyFont="1" applyBorder="1" applyAlignment="1">
      <alignment/>
      <protection/>
    </xf>
    <xf numFmtId="0" fontId="0" fillId="44" borderId="0" xfId="0" applyFont="1" applyFill="1" applyAlignment="1">
      <alignment horizontal="center"/>
    </xf>
    <xf numFmtId="0" fontId="0" fillId="33" borderId="19" xfId="58" applyFont="1" applyBorder="1" applyAlignment="1">
      <alignment/>
      <protection/>
    </xf>
    <xf numFmtId="0" fontId="51" fillId="0" borderId="0" xfId="53" applyFont="1" applyAlignment="1">
      <alignment horizontal="right"/>
    </xf>
    <xf numFmtId="0" fontId="0" fillId="0" borderId="0" xfId="0" applyFont="1" applyFill="1" applyBorder="1" applyAlignment="1">
      <alignment/>
    </xf>
    <xf numFmtId="0" fontId="51" fillId="0" borderId="0" xfId="53" applyFont="1" applyFill="1" applyBorder="1" applyAlignment="1">
      <alignment horizontal="right"/>
    </xf>
    <xf numFmtId="0" fontId="0" fillId="0" borderId="17" xfId="0" applyFont="1" applyBorder="1" applyAlignment="1">
      <alignment/>
    </xf>
    <xf numFmtId="0" fontId="0" fillId="0" borderId="19" xfId="0" applyFont="1" applyBorder="1" applyAlignment="1">
      <alignment/>
    </xf>
    <xf numFmtId="0" fontId="0" fillId="35" borderId="15" xfId="60" applyFont="1" applyBorder="1" applyAlignment="1">
      <alignment horizontal="left"/>
      <protection/>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0" fillId="0" borderId="19" xfId="0" applyFont="1" applyBorder="1" applyAlignment="1" applyProtection="1">
      <alignment/>
      <protection locked="0"/>
    </xf>
    <xf numFmtId="0" fontId="0" fillId="35" borderId="18" xfId="60" applyFont="1" applyBorder="1" applyAlignment="1" quotePrefix="1">
      <alignment horizontal="left" indent="2"/>
      <protection/>
    </xf>
    <xf numFmtId="0" fontId="0" fillId="35" borderId="17" xfId="60" applyFont="1" applyBorder="1" applyAlignment="1" quotePrefix="1">
      <alignment horizontal="left" indent="4"/>
      <protection/>
    </xf>
    <xf numFmtId="0" fontId="0" fillId="0" borderId="13" xfId="0" applyFont="1" applyBorder="1" applyAlignment="1" applyProtection="1">
      <alignment/>
      <protection locked="0"/>
    </xf>
    <xf numFmtId="0" fontId="0" fillId="0" borderId="0" xfId="0" applyFont="1" applyBorder="1" applyAlignment="1">
      <alignment/>
    </xf>
    <xf numFmtId="0" fontId="0" fillId="20" borderId="13" xfId="0" applyFont="1" applyFill="1" applyBorder="1" applyAlignment="1">
      <alignment/>
    </xf>
    <xf numFmtId="0" fontId="0" fillId="35" borderId="15" xfId="60" applyFont="1" applyBorder="1" applyAlignment="1">
      <alignment/>
      <protection/>
    </xf>
    <xf numFmtId="0" fontId="0" fillId="35" borderId="17" xfId="60" applyFont="1" applyBorder="1" applyAlignment="1">
      <alignment/>
      <protection/>
    </xf>
    <xf numFmtId="0" fontId="0" fillId="35" borderId="21" xfId="60" applyFont="1" applyBorder="1" applyAlignment="1">
      <alignment/>
      <protection/>
    </xf>
    <xf numFmtId="0" fontId="0" fillId="35" borderId="20" xfId="60" applyFont="1" applyBorder="1" applyAlignment="1">
      <alignment/>
      <protection/>
    </xf>
    <xf numFmtId="0" fontId="24" fillId="33" borderId="19" xfId="58" applyFont="1" applyBorder="1" applyAlignment="1">
      <alignment/>
      <protection/>
    </xf>
    <xf numFmtId="3" fontId="0" fillId="0" borderId="0" xfId="57" applyFont="1" applyFill="1" applyBorder="1" applyAlignment="1" applyProtection="1">
      <alignment horizontal="center" vertical="center"/>
      <protection locked="0"/>
    </xf>
    <xf numFmtId="0" fontId="24" fillId="35" borderId="21" xfId="60" applyFont="1" applyBorder="1" applyAlignment="1">
      <alignment wrapText="1"/>
      <protection/>
    </xf>
    <xf numFmtId="3" fontId="0" fillId="32" borderId="21" xfId="57" applyFont="1" applyBorder="1" applyProtection="1">
      <alignment horizontal="right" vertical="center"/>
      <protection locked="0"/>
    </xf>
    <xf numFmtId="9" fontId="0" fillId="32" borderId="21" xfId="57" applyNumberFormat="1" applyFont="1" applyBorder="1" applyProtection="1">
      <alignment horizontal="right" vertical="center"/>
      <protection locked="0"/>
    </xf>
    <xf numFmtId="9" fontId="0" fillId="32" borderId="20" xfId="57" applyNumberFormat="1" applyFont="1" applyBorder="1" applyProtection="1">
      <alignment horizontal="right" vertical="center"/>
      <protection locked="0"/>
    </xf>
    <xf numFmtId="9" fontId="0" fillId="32" borderId="22" xfId="57" applyNumberFormat="1" applyFont="1" applyBorder="1" applyProtection="1">
      <alignment horizontal="right" vertical="center"/>
      <protection locked="0"/>
    </xf>
    <xf numFmtId="3" fontId="0" fillId="32" borderId="20" xfId="57" applyFont="1" applyBorder="1" applyProtection="1">
      <alignment horizontal="right" vertical="center"/>
      <protection locked="0"/>
    </xf>
    <xf numFmtId="9" fontId="0" fillId="32" borderId="12" xfId="57" applyNumberFormat="1" applyFont="1" applyBorder="1" applyProtection="1">
      <alignment horizontal="right" vertical="center"/>
      <protection locked="0"/>
    </xf>
    <xf numFmtId="3" fontId="0" fillId="32" borderId="12" xfId="57" applyFont="1" applyBorder="1" applyProtection="1">
      <alignment horizontal="right" vertical="center"/>
      <protection locked="0"/>
    </xf>
    <xf numFmtId="3" fontId="0" fillId="34" borderId="21" xfId="59" applyFont="1" applyBorder="1" applyProtection="1">
      <alignment horizontal="right" vertical="center"/>
      <protection locked="0"/>
    </xf>
    <xf numFmtId="0" fontId="30" fillId="33" borderId="19" xfId="58" applyFont="1" applyBorder="1" applyAlignment="1">
      <alignment/>
      <protection/>
    </xf>
    <xf numFmtId="0" fontId="0" fillId="44" borderId="0" xfId="0" applyFont="1" applyFill="1" applyAlignment="1">
      <alignment/>
    </xf>
    <xf numFmtId="0" fontId="0" fillId="0" borderId="0" xfId="0" applyFont="1" applyFill="1" applyAlignment="1" applyProtection="1">
      <alignment/>
      <protection/>
    </xf>
    <xf numFmtId="0" fontId="0" fillId="0" borderId="0" xfId="0" applyFont="1" applyAlignment="1">
      <alignment horizontal="right"/>
    </xf>
    <xf numFmtId="0" fontId="0" fillId="0" borderId="0" xfId="0" applyFont="1" applyFill="1" applyAlignment="1">
      <alignment/>
    </xf>
    <xf numFmtId="0" fontId="0" fillId="0" borderId="0" xfId="0" applyFont="1" applyAlignment="1" applyProtection="1">
      <alignment/>
      <protection/>
    </xf>
    <xf numFmtId="0" fontId="0" fillId="20" borderId="23" xfId="0" applyFont="1" applyFill="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35" borderId="22" xfId="60" applyFont="1" applyBorder="1" applyAlignment="1">
      <alignment/>
      <protection/>
    </xf>
    <xf numFmtId="0" fontId="0" fillId="0" borderId="0" xfId="60" applyFont="1" applyFill="1" applyBorder="1" applyAlignment="1">
      <alignment/>
      <protection/>
    </xf>
    <xf numFmtId="0" fontId="0" fillId="35" borderId="12" xfId="60" applyFont="1" applyBorder="1" applyAlignment="1">
      <alignment/>
      <protection/>
    </xf>
    <xf numFmtId="3" fontId="0" fillId="34" borderId="22" xfId="59" applyFont="1" applyBorder="1">
      <alignment horizontal="right" vertical="center"/>
      <protection locked="0"/>
    </xf>
    <xf numFmtId="1" fontId="0" fillId="34" borderId="21" xfId="59" applyNumberFormat="1" applyFont="1" applyBorder="1" applyAlignment="1">
      <alignment horizontal="right" vertical="center"/>
      <protection locked="0"/>
    </xf>
    <xf numFmtId="3" fontId="0" fillId="32" borderId="0" xfId="57" applyFont="1">
      <alignment horizontal="right" vertical="center"/>
    </xf>
    <xf numFmtId="3" fontId="0" fillId="0" borderId="0" xfId="59" applyFont="1" applyFill="1" applyBorder="1" applyProtection="1">
      <alignment horizontal="right" vertical="center"/>
      <protection/>
    </xf>
    <xf numFmtId="186" fontId="0" fillId="34" borderId="12" xfId="59" applyNumberFormat="1" applyFont="1" applyBorder="1">
      <alignment horizontal="right" vertical="center"/>
      <protection locked="0"/>
    </xf>
    <xf numFmtId="3" fontId="0" fillId="34" borderId="21" xfId="59" applyFont="1" applyBorder="1" applyAlignment="1">
      <alignment/>
      <protection locked="0"/>
    </xf>
    <xf numFmtId="3" fontId="0" fillId="34" borderId="20" xfId="59" applyFont="1" applyBorder="1" applyAlignment="1">
      <alignment/>
      <protection locked="0"/>
    </xf>
    <xf numFmtId="3" fontId="0" fillId="34" borderId="22" xfId="59" applyFont="1" applyBorder="1" applyAlignment="1">
      <alignment/>
      <protection locked="0"/>
    </xf>
    <xf numFmtId="0" fontId="67" fillId="33" borderId="19" xfId="58" applyFont="1" applyBorder="1" applyAlignment="1">
      <alignment horizontal="left"/>
      <protection/>
    </xf>
    <xf numFmtId="0" fontId="64" fillId="0" borderId="0" xfId="0" applyFont="1" applyBorder="1" applyAlignment="1">
      <alignment/>
    </xf>
    <xf numFmtId="0" fontId="68" fillId="20" borderId="11" xfId="0" applyFont="1" applyFill="1" applyBorder="1" applyAlignment="1">
      <alignment/>
    </xf>
    <xf numFmtId="1" fontId="0" fillId="33" borderId="10" xfId="58" applyNumberFormat="1" applyFont="1" applyBorder="1" applyAlignment="1">
      <alignment horizontal="right"/>
      <protection/>
    </xf>
    <xf numFmtId="1" fontId="0" fillId="33" borderId="19" xfId="58" applyNumberFormat="1" applyFont="1" applyBorder="1" applyAlignment="1">
      <alignment horizontal="right"/>
      <protection/>
    </xf>
    <xf numFmtId="0" fontId="0" fillId="35" borderId="20" xfId="60" applyFont="1" applyBorder="1" applyAlignment="1" quotePrefix="1">
      <alignment/>
      <protection/>
    </xf>
    <xf numFmtId="0" fontId="26" fillId="33" borderId="10" xfId="58" applyFont="1" applyBorder="1" applyAlignment="1">
      <alignment/>
      <protection/>
    </xf>
    <xf numFmtId="0" fontId="30" fillId="33" borderId="19" xfId="58" applyFont="1" applyBorder="1" applyAlignment="1">
      <alignment horizontal="left"/>
      <protection/>
    </xf>
    <xf numFmtId="0" fontId="0" fillId="39" borderId="0" xfId="0" applyFont="1" applyFill="1" applyAlignment="1">
      <alignment horizontal="center"/>
    </xf>
    <xf numFmtId="0" fontId="44" fillId="0" borderId="0" xfId="0" applyFont="1" applyFill="1" applyBorder="1" applyAlignment="1">
      <alignment vertical="center"/>
    </xf>
    <xf numFmtId="0" fontId="44" fillId="0" borderId="0" xfId="0" applyFont="1" applyFill="1" applyBorder="1" applyAlignment="1">
      <alignment horizontal="right"/>
    </xf>
    <xf numFmtId="0" fontId="0" fillId="0" borderId="0" xfId="0" applyFont="1" applyAlignment="1">
      <alignment horizontal="center" vertical="top"/>
    </xf>
    <xf numFmtId="3" fontId="0" fillId="0" borderId="0" xfId="59" applyFont="1" applyFill="1">
      <alignment horizontal="right" vertical="center"/>
      <protection locked="0"/>
    </xf>
    <xf numFmtId="3" fontId="0" fillId="0" borderId="0" xfId="59" applyFont="1" applyFill="1" applyBorder="1">
      <alignment horizontal="right" vertical="center"/>
      <protection locked="0"/>
    </xf>
    <xf numFmtId="0" fontId="0" fillId="35" borderId="19" xfId="60" applyFont="1" applyBorder="1" applyAlignment="1">
      <alignment/>
      <protection/>
    </xf>
    <xf numFmtId="3" fontId="0" fillId="34" borderId="22" xfId="59" applyFont="1" applyBorder="1" applyAlignment="1" applyProtection="1">
      <alignment horizontal="center" vertical="center"/>
      <protection locked="0"/>
    </xf>
    <xf numFmtId="3" fontId="0" fillId="34" borderId="21" xfId="59" applyFont="1" applyBorder="1" applyAlignment="1" applyProtection="1">
      <alignment horizontal="center" vertical="center"/>
      <protection locked="0"/>
    </xf>
    <xf numFmtId="0" fontId="24" fillId="33" borderId="19" xfId="58" applyFont="1" applyBorder="1" applyAlignment="1">
      <alignment horizontal="centerContinuous"/>
      <protection/>
    </xf>
    <xf numFmtId="0" fontId="24" fillId="33" borderId="19" xfId="58" applyFont="1" applyBorder="1" applyAlignment="1">
      <alignment horizontal="right"/>
      <protection/>
    </xf>
    <xf numFmtId="3" fontId="0" fillId="34" borderId="12" xfId="59" applyFont="1" applyBorder="1" applyAlignment="1" applyProtection="1">
      <alignment horizontal="center" vertical="center"/>
      <protection locked="0"/>
    </xf>
    <xf numFmtId="0" fontId="69" fillId="0" borderId="0" xfId="0" applyFont="1" applyAlignment="1">
      <alignment/>
    </xf>
    <xf numFmtId="3" fontId="64" fillId="0" borderId="0" xfId="0" applyNumberFormat="1" applyFont="1" applyAlignment="1">
      <alignment/>
    </xf>
    <xf numFmtId="0" fontId="64" fillId="0" borderId="0" xfId="0" applyFont="1" applyAlignment="1">
      <alignment/>
    </xf>
    <xf numFmtId="0" fontId="24" fillId="0" borderId="0" xfId="0" applyFont="1" applyAlignment="1">
      <alignment/>
    </xf>
    <xf numFmtId="0" fontId="26" fillId="0" borderId="0" xfId="0" applyFont="1" applyAlignment="1" quotePrefix="1">
      <alignment/>
    </xf>
    <xf numFmtId="3" fontId="26" fillId="0" borderId="0" xfId="0" applyNumberFormat="1" applyFont="1" applyAlignment="1">
      <alignment/>
    </xf>
    <xf numFmtId="0" fontId="68" fillId="20" borderId="11" xfId="0" applyFont="1" applyFill="1" applyBorder="1" applyAlignment="1">
      <alignment wrapText="1"/>
    </xf>
    <xf numFmtId="0" fontId="68" fillId="20" borderId="13" xfId="0" applyFont="1" applyFill="1" applyBorder="1" applyAlignment="1">
      <alignment wrapText="1"/>
    </xf>
    <xf numFmtId="0" fontId="68" fillId="20" borderId="14" xfId="0" applyFont="1" applyFill="1" applyBorder="1" applyAlignment="1">
      <alignment wrapText="1"/>
    </xf>
    <xf numFmtId="0" fontId="0" fillId="44" borderId="0" xfId="0" applyFont="1" applyFill="1" applyAlignment="1">
      <alignment horizontal="center" wrapText="1"/>
    </xf>
    <xf numFmtId="0" fontId="0" fillId="35" borderId="20" xfId="60" applyFont="1" applyBorder="1" applyAlignment="1">
      <alignment wrapText="1"/>
      <protection/>
    </xf>
    <xf numFmtId="0" fontId="0" fillId="35" borderId="18" xfId="60" applyFont="1" applyBorder="1" applyAlignment="1">
      <alignment horizontal="left"/>
      <protection/>
    </xf>
    <xf numFmtId="0" fontId="0" fillId="0" borderId="0" xfId="0" applyFont="1" applyFill="1" applyAlignment="1">
      <alignment horizontal="center"/>
    </xf>
    <xf numFmtId="0" fontId="0" fillId="35" borderId="22" xfId="60" applyFont="1" applyBorder="1" applyAlignment="1" quotePrefix="1">
      <alignment/>
      <protection/>
    </xf>
    <xf numFmtId="3" fontId="0" fillId="32" borderId="23" xfId="57" applyFont="1" applyBorder="1" applyProtection="1">
      <alignment horizontal="right" vertical="center"/>
      <protection locked="0"/>
    </xf>
    <xf numFmtId="0" fontId="0" fillId="35" borderId="21" xfId="60" applyFont="1" applyBorder="1" applyAlignment="1">
      <alignment horizontal="left"/>
      <protection/>
    </xf>
    <xf numFmtId="0" fontId="70" fillId="0" borderId="0" xfId="0" applyFont="1" applyFill="1" applyBorder="1" applyAlignment="1">
      <alignment/>
    </xf>
    <xf numFmtId="0" fontId="44" fillId="35" borderId="23" xfId="60" applyFont="1" applyBorder="1" applyAlignment="1">
      <alignment/>
      <protection/>
    </xf>
    <xf numFmtId="0" fontId="44" fillId="35" borderId="19" xfId="60" applyFont="1" applyBorder="1" applyAlignment="1">
      <alignment/>
      <protection/>
    </xf>
    <xf numFmtId="0" fontId="44" fillId="35" borderId="16" xfId="60" applyFont="1" applyBorder="1" applyAlignment="1">
      <alignment/>
      <protection/>
    </xf>
    <xf numFmtId="0" fontId="0" fillId="0" borderId="0" xfId="60" applyFont="1" applyFill="1" applyBorder="1" applyAlignment="1">
      <alignment/>
      <protection/>
    </xf>
    <xf numFmtId="3" fontId="0" fillId="0" borderId="0" xfId="59" applyFont="1" applyFill="1" applyBorder="1" applyProtection="1">
      <alignment horizontal="right" vertical="center"/>
      <protection locked="0"/>
    </xf>
    <xf numFmtId="0" fontId="26" fillId="0" borderId="0" xfId="56" applyFont="1" applyFill="1" applyBorder="1">
      <alignment/>
      <protection/>
    </xf>
    <xf numFmtId="0" fontId="71"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left" vertical="center" wrapText="1"/>
    </xf>
    <xf numFmtId="0" fontId="0" fillId="0" borderId="0" xfId="0" applyFont="1" applyAlignment="1">
      <alignment wrapText="1"/>
    </xf>
    <xf numFmtId="0" fontId="0" fillId="0" borderId="0" xfId="0" applyFont="1" applyFill="1" applyBorder="1" applyAlignment="1">
      <alignment wrapText="1"/>
    </xf>
    <xf numFmtId="0" fontId="44" fillId="0" borderId="0" xfId="0" applyFont="1" applyFill="1" applyBorder="1" applyAlignment="1">
      <alignment wrapText="1"/>
    </xf>
    <xf numFmtId="0" fontId="44" fillId="0" borderId="0" xfId="0" applyFont="1" applyFill="1" applyBorder="1" applyAlignment="1">
      <alignment horizontal="right" wrapText="1"/>
    </xf>
    <xf numFmtId="0" fontId="0" fillId="35" borderId="18" xfId="60" applyFont="1" applyBorder="1" applyAlignment="1">
      <alignment/>
      <protection/>
    </xf>
    <xf numFmtId="0" fontId="0" fillId="35" borderId="17" xfId="60" applyFont="1" applyBorder="1" applyAlignment="1">
      <alignment/>
      <protection/>
    </xf>
    <xf numFmtId="0" fontId="0" fillId="35" borderId="20" xfId="60" applyFont="1" applyBorder="1" applyAlignment="1">
      <alignment/>
      <protection/>
    </xf>
    <xf numFmtId="3" fontId="0" fillId="34" borderId="20" xfId="59" applyFont="1" applyBorder="1" applyAlignment="1" applyProtection="1">
      <alignment horizontal="center" vertical="center"/>
      <protection locked="0"/>
    </xf>
    <xf numFmtId="0" fontId="0" fillId="35" borderId="15" xfId="60" applyFont="1" applyBorder="1" applyAlignment="1">
      <alignment/>
      <protection/>
    </xf>
    <xf numFmtId="0" fontId="0" fillId="35" borderId="20" xfId="60" applyFont="1" applyBorder="1" applyAlignment="1" quotePrefix="1">
      <alignment/>
      <protection/>
    </xf>
    <xf numFmtId="0" fontId="60" fillId="35" borderId="12" xfId="60" applyFont="1" applyBorder="1" applyAlignment="1" quotePrefix="1">
      <alignment horizontal="center"/>
      <protection/>
    </xf>
    <xf numFmtId="0" fontId="0" fillId="35" borderId="21" xfId="60" applyFont="1" applyBorder="1" applyAlignment="1" quotePrefix="1">
      <alignment horizontal="left"/>
      <protection/>
    </xf>
    <xf numFmtId="0" fontId="0" fillId="35" borderId="20" xfId="60" applyFont="1" applyBorder="1" applyAlignment="1" quotePrefix="1">
      <alignment horizontal="left" indent="2"/>
      <protection/>
    </xf>
    <xf numFmtId="0" fontId="0" fillId="35" borderId="20" xfId="60" applyFont="1" applyBorder="1" applyAlignment="1" quotePrefix="1">
      <alignment horizontal="left"/>
      <protection/>
    </xf>
    <xf numFmtId="0" fontId="0" fillId="35" borderId="22" xfId="60" applyFont="1" applyBorder="1" applyAlignment="1" quotePrefix="1">
      <alignment horizontal="left"/>
      <protection/>
    </xf>
    <xf numFmtId="0" fontId="0" fillId="35" borderId="12" xfId="60" applyFont="1" applyBorder="1" applyAlignment="1" quotePrefix="1">
      <alignment horizontal="center"/>
      <protection/>
    </xf>
    <xf numFmtId="0" fontId="0" fillId="0" borderId="0" xfId="0" applyFont="1" applyAlignment="1">
      <alignment horizontal="left" vertical="center" wrapText="1"/>
    </xf>
    <xf numFmtId="0" fontId="51" fillId="43" borderId="21" xfId="53" applyFill="1" applyBorder="1" applyAlignment="1" quotePrefix="1">
      <alignment horizontal="center"/>
    </xf>
    <xf numFmtId="3" fontId="0" fillId="34" borderId="12" xfId="59" applyFont="1" applyBorder="1" applyAlignment="1">
      <alignment horizontal="left" vertical="center"/>
      <protection locked="0"/>
    </xf>
    <xf numFmtId="0" fontId="65" fillId="33" borderId="23" xfId="58" applyFont="1" applyBorder="1" applyAlignment="1">
      <alignment horizontal="right"/>
      <protection/>
    </xf>
    <xf numFmtId="0" fontId="51" fillId="0" borderId="0" xfId="53" applyAlignment="1">
      <alignment horizontal="left" vertical="center"/>
    </xf>
    <xf numFmtId="0" fontId="26" fillId="0" borderId="0" xfId="0" applyFont="1" applyFill="1" applyAlignment="1">
      <alignment horizontal="left" vertical="center"/>
    </xf>
    <xf numFmtId="0" fontId="24" fillId="45" borderId="15" xfId="0" applyFont="1" applyFill="1" applyBorder="1" applyAlignment="1" applyProtection="1" quotePrefix="1">
      <alignment horizontal="center"/>
      <protection/>
    </xf>
    <xf numFmtId="0" fontId="44" fillId="36" borderId="17" xfId="0" applyFont="1" applyFill="1" applyBorder="1" applyAlignment="1" applyProtection="1">
      <alignment/>
      <protection/>
    </xf>
    <xf numFmtId="0" fontId="24" fillId="0" borderId="21" xfId="0" applyFont="1" applyBorder="1" applyAlignment="1" applyProtection="1">
      <alignment horizontal="center"/>
      <protection/>
    </xf>
    <xf numFmtId="0" fontId="41" fillId="43" borderId="15" xfId="0" applyFont="1" applyFill="1" applyBorder="1" applyAlignment="1" quotePrefix="1">
      <alignment/>
    </xf>
    <xf numFmtId="0" fontId="41" fillId="43" borderId="18" xfId="0" applyFont="1" applyFill="1" applyBorder="1" applyAlignment="1" quotePrefix="1">
      <alignment/>
    </xf>
    <xf numFmtId="0" fontId="41" fillId="42" borderId="18" xfId="0" applyFont="1" applyFill="1" applyBorder="1" applyAlignment="1" quotePrefix="1">
      <alignment/>
    </xf>
    <xf numFmtId="0" fontId="41" fillId="20" borderId="18" xfId="0" applyFont="1" applyFill="1" applyBorder="1" applyAlignment="1" quotePrefix="1">
      <alignment/>
    </xf>
    <xf numFmtId="0" fontId="41" fillId="36" borderId="17" xfId="0" applyFont="1" applyFill="1" applyBorder="1" applyAlignment="1" applyProtection="1">
      <alignment/>
      <protection/>
    </xf>
    <xf numFmtId="0" fontId="24" fillId="0" borderId="21" xfId="0" applyFont="1" applyBorder="1" applyAlignment="1" applyProtection="1" quotePrefix="1">
      <alignment horizontal="center"/>
      <protection/>
    </xf>
    <xf numFmtId="0" fontId="51" fillId="0" borderId="0" xfId="53" applyFill="1" applyBorder="1" applyAlignment="1" applyProtection="1" quotePrefix="1">
      <alignment horizontal="right" vertical="center" wrapText="1"/>
      <protection locked="0"/>
    </xf>
    <xf numFmtId="0" fontId="51" fillId="0" borderId="0" xfId="53" applyAlignment="1">
      <alignment horizontal="right"/>
    </xf>
    <xf numFmtId="0" fontId="51" fillId="36" borderId="22" xfId="53" applyFill="1" applyBorder="1" applyAlignment="1" applyProtection="1">
      <alignment horizontal="center"/>
      <protection/>
    </xf>
    <xf numFmtId="0" fontId="0" fillId="0" borderId="12" xfId="0" applyFont="1" applyBorder="1" applyAlignment="1" applyProtection="1">
      <alignment/>
      <protection locked="0"/>
    </xf>
    <xf numFmtId="0" fontId="0" fillId="35" borderId="18" xfId="60" applyFont="1" applyBorder="1" applyAlignment="1" quotePrefix="1">
      <alignment horizontal="left" indent="4"/>
      <protection/>
    </xf>
    <xf numFmtId="0" fontId="0" fillId="35" borderId="20" xfId="60" applyFont="1" applyBorder="1" applyAlignment="1">
      <alignment horizontal="left" indent="2"/>
      <protection/>
    </xf>
    <xf numFmtId="0" fontId="0" fillId="35" borderId="22" xfId="60" applyFont="1" applyBorder="1" applyAlignment="1">
      <alignment horizontal="left" indent="2"/>
      <protection/>
    </xf>
    <xf numFmtId="3" fontId="0" fillId="34" borderId="12" xfId="59" applyFont="1" applyBorder="1" applyProtection="1">
      <alignment horizontal="right" vertical="center"/>
      <protection locked="0"/>
    </xf>
    <xf numFmtId="3" fontId="0" fillId="36" borderId="12" xfId="61" applyFont="1" applyBorder="1" applyAlignment="1">
      <alignment horizontal="right" vertical="center"/>
      <protection/>
    </xf>
    <xf numFmtId="9" fontId="0" fillId="36" borderId="12" xfId="61" applyNumberFormat="1" applyFont="1" applyBorder="1" applyAlignment="1">
      <alignment horizontal="right" vertical="center"/>
      <protection/>
    </xf>
    <xf numFmtId="3" fontId="64" fillId="0" borderId="0" xfId="57" applyFont="1" applyFill="1" applyBorder="1" applyAlignment="1">
      <alignment horizontal="left" vertical="center"/>
    </xf>
    <xf numFmtId="3" fontId="0" fillId="34" borderId="20" xfId="59" applyFont="1" applyBorder="1" applyProtection="1">
      <alignment horizontal="right" vertical="center"/>
      <protection locked="0"/>
    </xf>
    <xf numFmtId="3" fontId="0" fillId="34" borderId="22" xfId="59" applyFont="1" applyBorder="1" applyProtection="1">
      <alignment horizontal="right" vertical="center"/>
      <protection locked="0"/>
    </xf>
    <xf numFmtId="3" fontId="0" fillId="34" borderId="24" xfId="59" applyFont="1" applyBorder="1" applyProtection="1">
      <alignment horizontal="right" vertical="center"/>
      <protection locked="0"/>
    </xf>
    <xf numFmtId="3" fontId="0" fillId="34" borderId="16" xfId="59" applyFont="1" applyBorder="1" applyProtection="1">
      <alignment horizontal="right" vertical="center"/>
      <protection locked="0"/>
    </xf>
    <xf numFmtId="0" fontId="44" fillId="20" borderId="13" xfId="0" applyFont="1" applyFill="1" applyBorder="1" applyAlignment="1">
      <alignment horizontal="right"/>
    </xf>
    <xf numFmtId="49" fontId="0" fillId="34" borderId="12" xfId="59" applyNumberFormat="1" applyFont="1" applyBorder="1" applyAlignment="1">
      <alignment horizontal="left" vertical="center"/>
      <protection locked="0"/>
    </xf>
    <xf numFmtId="0" fontId="0" fillId="35" borderId="18" xfId="60" applyFont="1" applyBorder="1" applyAlignment="1">
      <alignment wrapText="1"/>
      <protection/>
    </xf>
    <xf numFmtId="0" fontId="0" fillId="35" borderId="0" xfId="60" applyFont="1" applyBorder="1" applyAlignment="1">
      <alignment wrapText="1"/>
      <protection/>
    </xf>
    <xf numFmtId="0" fontId="0" fillId="35" borderId="24" xfId="60" applyFont="1" applyBorder="1" applyAlignment="1">
      <alignment wrapText="1"/>
      <protection/>
    </xf>
    <xf numFmtId="0" fontId="61" fillId="0" borderId="0" xfId="0" applyFont="1" applyAlignment="1">
      <alignment/>
    </xf>
    <xf numFmtId="0" fontId="61" fillId="0" borderId="0" xfId="0" applyFont="1" applyFill="1" applyBorder="1" applyAlignment="1">
      <alignment/>
    </xf>
    <xf numFmtId="0" fontId="72" fillId="0" borderId="0" xfId="0" applyFont="1" applyAlignment="1">
      <alignment wrapText="1"/>
    </xf>
    <xf numFmtId="9" fontId="0" fillId="32" borderId="18" xfId="57" applyNumberFormat="1" applyFont="1" applyBorder="1" applyProtection="1">
      <alignment horizontal="right" vertical="center"/>
      <protection locked="0"/>
    </xf>
    <xf numFmtId="3" fontId="60" fillId="34" borderId="20" xfId="59" applyFont="1" applyBorder="1" applyProtection="1">
      <alignment horizontal="right" vertical="center"/>
      <protection locked="0"/>
    </xf>
    <xf numFmtId="0" fontId="26" fillId="0" borderId="0" xfId="0" applyFont="1" applyAlignment="1">
      <alignment/>
    </xf>
    <xf numFmtId="0" fontId="0" fillId="0" borderId="0" xfId="0" applyFont="1" applyAlignment="1">
      <alignment/>
    </xf>
    <xf numFmtId="1" fontId="65" fillId="33" borderId="23" xfId="58" applyNumberFormat="1" applyFont="1" applyBorder="1" applyAlignment="1">
      <alignment horizontal="right"/>
      <protection/>
    </xf>
    <xf numFmtId="0" fontId="0" fillId="0" borderId="0" xfId="0" applyFont="1" applyBorder="1" applyAlignment="1" applyProtection="1">
      <alignment/>
      <protection locked="0"/>
    </xf>
    <xf numFmtId="0" fontId="0" fillId="35" borderId="18" xfId="60" applyFont="1" applyBorder="1" applyAlignment="1" quotePrefix="1">
      <alignment horizontal="left" indent="2"/>
      <protection/>
    </xf>
    <xf numFmtId="3" fontId="0" fillId="34" borderId="20" xfId="59" applyFont="1" applyBorder="1" applyProtection="1">
      <alignment horizontal="right" vertical="center"/>
      <protection locked="0"/>
    </xf>
    <xf numFmtId="9" fontId="0" fillId="32" borderId="20" xfId="57" applyNumberFormat="1" applyFont="1" applyBorder="1" applyProtection="1">
      <alignment horizontal="right" vertical="center"/>
      <protection locked="0"/>
    </xf>
    <xf numFmtId="3" fontId="0" fillId="32" borderId="20" xfId="57" applyFont="1" applyBorder="1" applyProtection="1">
      <alignment horizontal="right" vertical="center"/>
      <protection locked="0"/>
    </xf>
    <xf numFmtId="3" fontId="0" fillId="32" borderId="21" xfId="57" applyFont="1" applyBorder="1" applyProtection="1">
      <alignment horizontal="right" vertical="center"/>
      <protection locked="0"/>
    </xf>
    <xf numFmtId="0" fontId="26" fillId="0" borderId="0" xfId="0" applyFont="1" applyAlignment="1">
      <alignment/>
    </xf>
    <xf numFmtId="0" fontId="0" fillId="0" borderId="0" xfId="0" applyFont="1" applyAlignment="1">
      <alignment/>
    </xf>
    <xf numFmtId="0" fontId="0" fillId="44" borderId="0" xfId="0" applyFont="1" applyFill="1" applyAlignment="1">
      <alignment horizontal="center"/>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protection locked="0"/>
    </xf>
    <xf numFmtId="3" fontId="0" fillId="32" borderId="21" xfId="57" applyFont="1" applyBorder="1" applyProtection="1">
      <alignment horizontal="right" vertical="center"/>
      <protection locked="0"/>
    </xf>
    <xf numFmtId="9" fontId="0" fillId="32" borderId="21" xfId="57" applyNumberFormat="1" applyFont="1" applyBorder="1" applyProtection="1">
      <alignment horizontal="right" vertical="center"/>
      <protection locked="0"/>
    </xf>
    <xf numFmtId="3" fontId="0" fillId="34" borderId="20" xfId="59" applyFont="1" applyBorder="1" applyProtection="1">
      <alignment horizontal="right" vertical="center"/>
      <protection locked="0"/>
    </xf>
    <xf numFmtId="9" fontId="0" fillId="32" borderId="20" xfId="57" applyNumberFormat="1" applyFont="1" applyBorder="1" applyProtection="1">
      <alignment horizontal="right" vertical="center"/>
      <protection locked="0"/>
    </xf>
    <xf numFmtId="3" fontId="0" fillId="34" borderId="12" xfId="59" applyFont="1" applyBorder="1" applyProtection="1">
      <alignment horizontal="right" vertical="center"/>
      <protection locked="0"/>
    </xf>
    <xf numFmtId="9" fontId="0" fillId="32" borderId="12" xfId="57" applyNumberFormat="1" applyFont="1" applyBorder="1" applyProtection="1">
      <alignment horizontal="right" vertical="center"/>
      <protection locked="0"/>
    </xf>
    <xf numFmtId="3" fontId="0" fillId="32" borderId="12" xfId="57" applyFont="1" applyBorder="1" applyProtection="1">
      <alignment horizontal="right" vertical="center"/>
      <protection locked="0"/>
    </xf>
    <xf numFmtId="3" fontId="0" fillId="34" borderId="21" xfId="59" applyFont="1" applyBorder="1" applyProtection="1">
      <alignment horizontal="right" vertical="center"/>
      <protection locked="0"/>
    </xf>
    <xf numFmtId="3" fontId="0" fillId="34" borderId="18" xfId="59" applyFont="1" applyBorder="1" applyProtection="1">
      <alignment horizontal="right" vertical="center"/>
      <protection locked="0"/>
    </xf>
    <xf numFmtId="0" fontId="0" fillId="35" borderId="11" xfId="60" applyFont="1" applyBorder="1" applyAlignment="1">
      <alignment horizontal="left"/>
      <protection/>
    </xf>
    <xf numFmtId="0" fontId="0" fillId="0" borderId="13" xfId="0" applyFont="1" applyBorder="1" applyAlignment="1" applyProtection="1">
      <alignment/>
      <protection locked="0"/>
    </xf>
    <xf numFmtId="3" fontId="0" fillId="34" borderId="20" xfId="59" applyFont="1" applyBorder="1" applyProtection="1">
      <alignment horizontal="right" vertical="center"/>
      <protection locked="0"/>
    </xf>
    <xf numFmtId="3" fontId="0" fillId="32" borderId="12" xfId="57" applyFont="1" applyBorder="1" applyProtection="1">
      <alignment horizontal="right" vertical="center"/>
      <protection locked="0"/>
    </xf>
    <xf numFmtId="0" fontId="26" fillId="31" borderId="12" xfId="56" applyFont="1" applyBorder="1">
      <alignment/>
      <protection/>
    </xf>
    <xf numFmtId="0" fontId="0" fillId="39" borderId="0" xfId="0" applyFont="1" applyFill="1" applyAlignment="1">
      <alignment/>
    </xf>
    <xf numFmtId="49" fontId="0" fillId="39" borderId="0" xfId="0" applyNumberFormat="1" applyFont="1" applyFill="1" applyAlignment="1" quotePrefix="1">
      <alignment horizontal="center"/>
    </xf>
    <xf numFmtId="49" fontId="0" fillId="0" borderId="0" xfId="59" applyNumberFormat="1" applyFont="1" applyFill="1" applyBorder="1" applyAlignment="1" applyProtection="1">
      <alignment horizontal="left" vertical="top" wrapText="1"/>
      <protection locked="0"/>
    </xf>
    <xf numFmtId="0" fontId="26" fillId="31" borderId="11" xfId="56" applyFont="1" applyBorder="1">
      <alignment/>
      <protection/>
    </xf>
    <xf numFmtId="0" fontId="26" fillId="31" borderId="13" xfId="56" applyFont="1" applyBorder="1">
      <alignment/>
      <protection/>
    </xf>
    <xf numFmtId="0" fontId="26" fillId="31" borderId="14" xfId="56" applyFont="1" applyBorder="1">
      <alignment/>
      <protection/>
    </xf>
    <xf numFmtId="3" fontId="0" fillId="35" borderId="11" xfId="60" applyNumberFormat="1" applyFont="1" applyBorder="1" applyAlignment="1">
      <alignment horizontal="left" vertical="top"/>
      <protection/>
    </xf>
    <xf numFmtId="3" fontId="0" fillId="35" borderId="13" xfId="60" applyNumberFormat="1" applyFont="1" applyBorder="1" applyAlignment="1">
      <alignment horizontal="right" vertical="center"/>
      <protection/>
    </xf>
    <xf numFmtId="3" fontId="0" fillId="35" borderId="14" xfId="60" applyNumberFormat="1" applyFont="1" applyBorder="1" applyAlignment="1">
      <alignment horizontal="right" vertical="center"/>
      <protection/>
    </xf>
    <xf numFmtId="0" fontId="0" fillId="35" borderId="12" xfId="60" applyFont="1" applyBorder="1" applyAlignment="1">
      <alignment horizontal="left" vertical="top" wrapText="1"/>
      <protection/>
    </xf>
    <xf numFmtId="10" fontId="0" fillId="34" borderId="22" xfId="59" applyNumberFormat="1" applyFont="1" applyBorder="1" applyProtection="1">
      <alignment horizontal="right" vertical="center"/>
      <protection locked="0"/>
    </xf>
    <xf numFmtId="10" fontId="0" fillId="34" borderId="12" xfId="59" applyNumberFormat="1" applyFont="1" applyBorder="1" applyProtection="1">
      <alignment horizontal="right" vertical="center"/>
      <protection locked="0"/>
    </xf>
    <xf numFmtId="0" fontId="44" fillId="40" borderId="21" xfId="0" applyFont="1" applyFill="1" applyBorder="1" applyAlignment="1">
      <alignment horizontal="center" vertical="center" wrapText="1"/>
    </xf>
    <xf numFmtId="0" fontId="0" fillId="35" borderId="12" xfId="60" applyFont="1" applyBorder="1" applyAlignment="1">
      <alignment horizontal="left"/>
      <protection/>
    </xf>
    <xf numFmtId="3" fontId="0" fillId="32" borderId="12" xfId="57" applyNumberFormat="1" applyFont="1" applyBorder="1" applyProtection="1">
      <alignment horizontal="right" vertical="center"/>
      <protection locked="0"/>
    </xf>
    <xf numFmtId="3" fontId="0" fillId="34" borderId="12" xfId="59" applyNumberFormat="1" applyFont="1" applyBorder="1" applyProtection="1">
      <alignment horizontal="right" vertical="center"/>
      <protection locked="0"/>
    </xf>
    <xf numFmtId="3" fontId="0" fillId="34" borderId="14" xfId="59" applyNumberFormat="1" applyFont="1" applyBorder="1" applyProtection="1">
      <alignment horizontal="right" vertical="center"/>
      <protection locked="0"/>
    </xf>
    <xf numFmtId="3" fontId="0" fillId="32" borderId="20" xfId="57" applyNumberFormat="1" applyFont="1" applyBorder="1" applyProtection="1">
      <alignment horizontal="right" vertical="center"/>
      <protection locked="0"/>
    </xf>
    <xf numFmtId="3" fontId="0" fillId="34" borderId="24" xfId="59" applyNumberFormat="1" applyFont="1" applyBorder="1" applyProtection="1">
      <alignment horizontal="right" vertical="center"/>
      <protection locked="0"/>
    </xf>
    <xf numFmtId="0" fontId="0" fillId="35" borderId="20" xfId="60" applyFont="1" applyBorder="1" applyAlignment="1" quotePrefix="1">
      <alignment horizontal="left" indent="4"/>
      <protection/>
    </xf>
    <xf numFmtId="3" fontId="0" fillId="34" borderId="20" xfId="59" applyNumberFormat="1" applyFont="1" applyBorder="1" applyProtection="1">
      <alignment horizontal="right" vertical="center"/>
      <protection locked="0"/>
    </xf>
    <xf numFmtId="0" fontId="0" fillId="35" borderId="22" xfId="60" applyFont="1" applyBorder="1" applyAlignment="1" quotePrefix="1">
      <alignment horizontal="left" indent="2"/>
      <protection/>
    </xf>
    <xf numFmtId="0" fontId="0" fillId="35" borderId="21" xfId="60" applyFont="1" applyBorder="1" applyAlignment="1" quotePrefix="1">
      <alignment horizontal="left" indent="4"/>
      <protection/>
    </xf>
    <xf numFmtId="0" fontId="0" fillId="35" borderId="22" xfId="60" applyFont="1" applyBorder="1" applyAlignment="1" quotePrefix="1">
      <alignment horizontal="left" indent="4"/>
      <protection/>
    </xf>
    <xf numFmtId="0" fontId="0" fillId="35" borderId="20" xfId="60" applyFont="1" applyBorder="1" applyAlignment="1">
      <alignment horizontal="left" indent="4"/>
      <protection/>
    </xf>
    <xf numFmtId="3" fontId="0" fillId="32" borderId="21" xfId="57" applyNumberFormat="1" applyFont="1" applyBorder="1" applyProtection="1">
      <alignment horizontal="right" vertical="center"/>
      <protection locked="0"/>
    </xf>
    <xf numFmtId="3" fontId="0" fillId="34" borderId="21" xfId="59" applyNumberFormat="1" applyFont="1" applyBorder="1" applyProtection="1">
      <alignment horizontal="right" vertical="center"/>
      <protection locked="0"/>
    </xf>
    <xf numFmtId="3" fontId="0" fillId="34" borderId="23" xfId="59" applyNumberFormat="1" applyFont="1" applyBorder="1" applyProtection="1">
      <alignment horizontal="right" vertical="center"/>
      <protection locked="0"/>
    </xf>
    <xf numFmtId="3" fontId="0" fillId="32" borderId="22" xfId="57" applyNumberFormat="1" applyFont="1" applyBorder="1" applyProtection="1">
      <alignment horizontal="right" vertical="center"/>
      <protection locked="0"/>
    </xf>
    <xf numFmtId="3" fontId="0" fillId="34" borderId="22" xfId="59" applyNumberFormat="1" applyFont="1" applyBorder="1" applyProtection="1">
      <alignment horizontal="right" vertical="center"/>
      <protection locked="0"/>
    </xf>
    <xf numFmtId="3" fontId="0" fillId="34" borderId="16" xfId="59" applyNumberFormat="1" applyFont="1" applyBorder="1" applyProtection="1">
      <alignment horizontal="right" vertical="center"/>
      <protection locked="0"/>
    </xf>
    <xf numFmtId="0" fontId="0" fillId="35" borderId="20" xfId="60" applyFont="1" applyBorder="1" applyAlignment="1">
      <alignment horizontal="left"/>
      <protection/>
    </xf>
    <xf numFmtId="0" fontId="44" fillId="0" borderId="0" xfId="0" applyFont="1" applyFill="1" applyBorder="1" applyAlignment="1">
      <alignment horizontal="left" vertical="center" wrapText="1"/>
    </xf>
    <xf numFmtId="3" fontId="0" fillId="34" borderId="13" xfId="59" applyNumberFormat="1" applyFont="1" applyBorder="1" applyProtection="1">
      <alignment horizontal="right" vertical="center"/>
      <protection locked="0"/>
    </xf>
    <xf numFmtId="9" fontId="0" fillId="34" borderId="11" xfId="59" applyNumberFormat="1" applyFont="1" applyBorder="1" applyProtection="1">
      <alignment horizontal="right" vertical="center"/>
      <protection locked="0"/>
    </xf>
    <xf numFmtId="3" fontId="0" fillId="34" borderId="0" xfId="59" applyNumberFormat="1" applyFont="1" applyBorder="1" applyProtection="1">
      <alignment horizontal="right" vertical="center"/>
      <protection locked="0"/>
    </xf>
    <xf numFmtId="9" fontId="0" fillId="34" borderId="18" xfId="59" applyNumberFormat="1" applyFont="1" applyBorder="1" applyProtection="1">
      <alignment horizontal="right" vertical="center"/>
      <protection locked="0"/>
    </xf>
    <xf numFmtId="10" fontId="0" fillId="0" borderId="0" xfId="0" applyNumberFormat="1" applyAlignment="1">
      <alignment/>
    </xf>
    <xf numFmtId="9" fontId="0" fillId="32" borderId="11" xfId="57" applyNumberFormat="1" applyFont="1" applyBorder="1" applyProtection="1">
      <alignment horizontal="right" vertical="center"/>
      <protection locked="0"/>
    </xf>
    <xf numFmtId="0" fontId="0" fillId="35" borderId="15" xfId="60" applyFont="1" applyBorder="1" applyAlignment="1">
      <alignment horizontal="left" indent="4"/>
      <protection/>
    </xf>
    <xf numFmtId="3" fontId="0" fillId="34" borderId="10" xfId="59" applyNumberFormat="1" applyFont="1" applyBorder="1" applyProtection="1">
      <alignment horizontal="right" vertical="center"/>
      <protection locked="0"/>
    </xf>
    <xf numFmtId="9" fontId="0" fillId="34" borderId="15" xfId="59" applyNumberFormat="1" applyFont="1" applyBorder="1" applyProtection="1">
      <alignment horizontal="right" vertical="center"/>
      <protection locked="0"/>
    </xf>
    <xf numFmtId="0" fontId="0" fillId="35" borderId="18" xfId="60" applyFont="1" applyBorder="1" applyAlignment="1">
      <alignment horizontal="left" indent="4"/>
      <protection/>
    </xf>
    <xf numFmtId="3" fontId="0" fillId="34" borderId="19" xfId="59" applyNumberFormat="1" applyFont="1" applyBorder="1" applyProtection="1">
      <alignment horizontal="right" vertical="center"/>
      <protection locked="0"/>
    </xf>
    <xf numFmtId="9" fontId="0" fillId="34" borderId="17" xfId="59" applyNumberFormat="1" applyFont="1" applyBorder="1" applyProtection="1">
      <alignment horizontal="right" vertical="center"/>
      <protection locked="0"/>
    </xf>
    <xf numFmtId="0" fontId="0" fillId="35" borderId="13" xfId="60" applyFont="1" applyBorder="1" applyAlignment="1">
      <alignment horizontal="left"/>
      <protection/>
    </xf>
    <xf numFmtId="0" fontId="0" fillId="35" borderId="14" xfId="60" applyFont="1" applyBorder="1" applyAlignment="1">
      <alignment horizontal="left"/>
      <protection/>
    </xf>
    <xf numFmtId="3" fontId="0" fillId="34" borderId="12" xfId="59" applyFont="1" applyBorder="1" applyAlignment="1" applyProtection="1">
      <alignment horizontal="center" vertical="center" wrapText="1"/>
      <protection locked="0"/>
    </xf>
    <xf numFmtId="0" fontId="0" fillId="0" borderId="0" xfId="0" applyAlignment="1">
      <alignment wrapText="1"/>
    </xf>
    <xf numFmtId="3" fontId="0" fillId="0" borderId="0" xfId="59" applyFont="1" applyFill="1" applyBorder="1" applyAlignment="1" applyProtection="1">
      <alignment horizontal="center" vertical="center"/>
      <protection locked="0"/>
    </xf>
    <xf numFmtId="0" fontId="0" fillId="35" borderId="17" xfId="60" applyFont="1" applyBorder="1" applyAlignment="1">
      <alignment horizontal="left"/>
      <protection/>
    </xf>
    <xf numFmtId="0" fontId="0" fillId="35" borderId="22" xfId="60" applyFont="1" applyBorder="1" applyAlignment="1">
      <alignment horizontal="left"/>
      <protection/>
    </xf>
    <xf numFmtId="0" fontId="0" fillId="0" borderId="0" xfId="0" applyFill="1" applyBorder="1" applyAlignment="1">
      <alignment/>
    </xf>
    <xf numFmtId="0" fontId="0" fillId="0" borderId="0" xfId="60" applyFont="1" applyFill="1" applyBorder="1" applyAlignment="1" quotePrefix="1">
      <alignment horizontal="left" indent="2"/>
      <protection/>
    </xf>
    <xf numFmtId="0" fontId="61" fillId="0" borderId="0" xfId="60" applyFont="1" applyFill="1" applyBorder="1" applyAlignment="1" quotePrefix="1">
      <alignment horizontal="left" indent="2"/>
      <protection/>
    </xf>
    <xf numFmtId="0" fontId="0" fillId="0" borderId="0" xfId="60" applyFont="1" applyFill="1" applyBorder="1" applyAlignment="1" quotePrefix="1">
      <alignment horizontal="left" indent="4"/>
      <protection/>
    </xf>
    <xf numFmtId="0" fontId="26" fillId="35" borderId="18" xfId="60" applyFont="1" applyBorder="1" applyAlignment="1" quotePrefix="1">
      <alignment horizontal="left" indent="2"/>
      <protection/>
    </xf>
    <xf numFmtId="0" fontId="26" fillId="35" borderId="18" xfId="60" applyFont="1" applyBorder="1" applyAlignment="1" quotePrefix="1">
      <alignment horizontal="left" indent="4"/>
      <protection/>
    </xf>
    <xf numFmtId="0" fontId="26" fillId="35" borderId="17" xfId="60" applyFont="1" applyBorder="1" applyAlignment="1" quotePrefix="1">
      <alignment horizontal="left" indent="4"/>
      <protection/>
    </xf>
    <xf numFmtId="0" fontId="26" fillId="35" borderId="11" xfId="60" applyFont="1" applyBorder="1" applyAlignment="1">
      <alignment horizontal="left"/>
      <protection/>
    </xf>
    <xf numFmtId="0" fontId="26" fillId="35" borderId="18" xfId="60" applyFont="1" applyBorder="1" applyAlignment="1" quotePrefix="1">
      <alignment horizontal="left" indent="6"/>
      <protection/>
    </xf>
    <xf numFmtId="0" fontId="26" fillId="35" borderId="15" xfId="60" applyFont="1" applyBorder="1" applyAlignment="1">
      <alignment horizontal="left"/>
      <protection/>
    </xf>
    <xf numFmtId="0" fontId="26" fillId="35" borderId="18" xfId="60" applyFont="1" applyBorder="1" applyAlignment="1">
      <alignment horizontal="left" indent="2"/>
      <protection/>
    </xf>
    <xf numFmtId="0" fontId="26" fillId="35" borderId="17" xfId="60" applyFont="1" applyBorder="1" applyAlignment="1">
      <alignment horizontal="left" indent="2"/>
      <protection/>
    </xf>
    <xf numFmtId="0" fontId="44" fillId="40" borderId="14" xfId="0" applyFont="1" applyFill="1" applyBorder="1" applyAlignment="1">
      <alignment horizontal="center" vertical="center" wrapText="1"/>
    </xf>
    <xf numFmtId="0" fontId="0" fillId="35" borderId="15" xfId="60" applyFont="1" applyBorder="1" applyAlignment="1">
      <alignment/>
      <protection/>
    </xf>
    <xf numFmtId="0" fontId="0" fillId="35" borderId="18" xfId="60" applyFont="1" applyBorder="1" applyAlignment="1">
      <alignment/>
      <protection/>
    </xf>
    <xf numFmtId="0" fontId="26" fillId="35" borderId="11" xfId="60" applyFont="1" applyBorder="1" applyAlignment="1">
      <alignment/>
      <protection/>
    </xf>
    <xf numFmtId="0" fontId="0" fillId="35" borderId="20" xfId="60" applyFont="1" applyBorder="1" applyAlignment="1">
      <alignment/>
      <protection/>
    </xf>
    <xf numFmtId="3" fontId="0" fillId="32" borderId="12" xfId="57" applyFont="1" applyBorder="1">
      <alignment horizontal="right" vertical="center"/>
    </xf>
    <xf numFmtId="208" fontId="0" fillId="0" borderId="0" xfId="0" applyNumberFormat="1" applyFont="1" applyAlignment="1">
      <alignment horizontal="left"/>
    </xf>
    <xf numFmtId="0" fontId="0" fillId="35" borderId="12" xfId="60" applyFont="1" applyBorder="1" applyAlignment="1">
      <alignment horizontal="left"/>
      <protection/>
    </xf>
    <xf numFmtId="0" fontId="0" fillId="35" borderId="11" xfId="60" applyFont="1" applyBorder="1" applyAlignment="1">
      <alignment horizontal="left"/>
      <protection/>
    </xf>
    <xf numFmtId="0" fontId="26" fillId="0" borderId="0" xfId="0" applyFont="1" applyAlignment="1">
      <alignment horizontal="left" vertical="center" wrapText="1"/>
    </xf>
    <xf numFmtId="0" fontId="44" fillId="40" borderId="11" xfId="0" applyFont="1" applyFill="1" applyBorder="1" applyAlignment="1">
      <alignment horizontal="left" vertical="center" wrapText="1"/>
    </xf>
    <xf numFmtId="0" fontId="44" fillId="40" borderId="13" xfId="0" applyFont="1" applyFill="1" applyBorder="1" applyAlignment="1">
      <alignment horizontal="center" vertical="center" wrapText="1"/>
    </xf>
    <xf numFmtId="0" fontId="44" fillId="40" borderId="14" xfId="0" applyFont="1" applyFill="1" applyBorder="1" applyAlignment="1">
      <alignment horizontal="center" vertical="center" wrapText="1"/>
    </xf>
    <xf numFmtId="0" fontId="0" fillId="35" borderId="20" xfId="60" applyFont="1" applyBorder="1" applyAlignment="1">
      <alignment horizontal="left" indent="2"/>
      <protection/>
    </xf>
    <xf numFmtId="0" fontId="38" fillId="35" borderId="11" xfId="60" applyFont="1" applyBorder="1" applyAlignment="1">
      <alignment horizontal="left" indent="6"/>
      <protection/>
    </xf>
    <xf numFmtId="186" fontId="0" fillId="34" borderId="22" xfId="59" applyNumberFormat="1" applyFont="1" applyBorder="1">
      <alignment horizontal="right" vertical="center"/>
      <protection locked="0"/>
    </xf>
    <xf numFmtId="3" fontId="0" fillId="34" borderId="20" xfId="59" applyFont="1" applyBorder="1" applyProtection="1">
      <alignment horizontal="right" vertical="center"/>
      <protection locked="0"/>
    </xf>
    <xf numFmtId="3" fontId="0" fillId="34" borderId="21" xfId="59" applyFont="1" applyBorder="1" applyAlignment="1">
      <alignment vertical="center"/>
      <protection locked="0"/>
    </xf>
    <xf numFmtId="3" fontId="0" fillId="34" borderId="22" xfId="59" applyFont="1" applyBorder="1" applyAlignment="1">
      <alignment horizontal="left" vertical="center"/>
      <protection locked="0"/>
    </xf>
    <xf numFmtId="195" fontId="0" fillId="0" borderId="0" xfId="0" applyNumberFormat="1" applyBorder="1" applyAlignment="1">
      <alignment horizontal="center" vertical="center"/>
    </xf>
    <xf numFmtId="0" fontId="44" fillId="36" borderId="18" xfId="0" applyFont="1" applyFill="1" applyBorder="1" applyAlignment="1" applyProtection="1">
      <alignment/>
      <protection/>
    </xf>
    <xf numFmtId="0" fontId="41" fillId="36" borderId="18" xfId="0" applyFont="1" applyFill="1" applyBorder="1" applyAlignment="1" applyProtection="1">
      <alignment/>
      <protection/>
    </xf>
    <xf numFmtId="0" fontId="51" fillId="36" borderId="20" xfId="53" applyFill="1" applyBorder="1" applyAlignment="1" applyProtection="1">
      <alignment horizontal="center"/>
      <protection/>
    </xf>
    <xf numFmtId="0" fontId="51" fillId="43" borderId="20" xfId="53" applyFill="1" applyBorder="1" applyAlignment="1" quotePrefix="1">
      <alignment horizontal="center"/>
    </xf>
    <xf numFmtId="0" fontId="0" fillId="35" borderId="0" xfId="60" applyFont="1" applyBorder="1" applyAlignment="1">
      <alignment/>
      <protection/>
    </xf>
    <xf numFmtId="0" fontId="0" fillId="0" borderId="0" xfId="60" applyFont="1" applyFill="1" applyBorder="1" applyAlignment="1">
      <alignment wrapText="1"/>
      <protection/>
    </xf>
    <xf numFmtId="0" fontId="44" fillId="0" borderId="0" xfId="60" applyFont="1" applyFill="1" applyBorder="1" applyAlignment="1">
      <alignment/>
      <protection/>
    </xf>
    <xf numFmtId="0" fontId="70" fillId="0" borderId="0" xfId="0" applyFont="1" applyFill="1" applyBorder="1" applyAlignment="1">
      <alignment horizontal="left" vertical="center"/>
    </xf>
    <xf numFmtId="0" fontId="39" fillId="0" borderId="0" xfId="0" applyFont="1" applyFill="1" applyBorder="1" applyAlignment="1">
      <alignment horizontal="left" vertical="center"/>
    </xf>
    <xf numFmtId="0" fontId="73" fillId="0" borderId="0" xfId="0" applyFont="1" applyFill="1" applyBorder="1" applyAlignment="1">
      <alignment/>
    </xf>
    <xf numFmtId="0" fontId="0" fillId="35" borderId="15" xfId="60" applyFont="1" applyBorder="1" applyAlignment="1">
      <alignment/>
      <protection/>
    </xf>
    <xf numFmtId="0" fontId="44" fillId="40" borderId="12" xfId="0" applyFont="1" applyFill="1" applyBorder="1" applyAlignment="1">
      <alignment horizontal="left" vertical="center" wrapText="1"/>
    </xf>
    <xf numFmtId="0" fontId="0" fillId="35" borderId="24" xfId="60" applyFont="1" applyBorder="1" applyAlignment="1">
      <alignment/>
      <protection/>
    </xf>
    <xf numFmtId="3" fontId="0" fillId="34" borderId="23" xfId="59" applyFont="1" applyBorder="1" applyProtection="1">
      <alignment horizontal="right" vertical="center"/>
      <protection locked="0"/>
    </xf>
    <xf numFmtId="0" fontId="0" fillId="35" borderId="10" xfId="60" applyFont="1" applyBorder="1" applyAlignment="1">
      <alignment/>
      <protection/>
    </xf>
    <xf numFmtId="0" fontId="0" fillId="35" borderId="23" xfId="60" applyFont="1" applyBorder="1" applyAlignment="1">
      <alignment/>
      <protection/>
    </xf>
    <xf numFmtId="0" fontId="0" fillId="35" borderId="16" xfId="60" applyFont="1" applyBorder="1" applyAlignment="1">
      <alignment/>
      <protection/>
    </xf>
    <xf numFmtId="0" fontId="0" fillId="35" borderId="21" xfId="60" applyFont="1" applyBorder="1" applyAlignment="1" quotePrefix="1">
      <alignment/>
      <protection/>
    </xf>
    <xf numFmtId="0" fontId="62" fillId="40" borderId="15" xfId="0" applyFont="1" applyFill="1" applyBorder="1" applyAlignment="1">
      <alignment horizontal="left" vertical="center" wrapText="1"/>
    </xf>
    <xf numFmtId="3" fontId="0" fillId="35" borderId="0" xfId="60" applyNumberFormat="1" applyFont="1" applyBorder="1" applyAlignment="1">
      <alignment horizontal="right" vertical="center"/>
      <protection/>
    </xf>
    <xf numFmtId="3" fontId="0" fillId="35" borderId="10" xfId="60" applyNumberFormat="1" applyFont="1" applyBorder="1" applyAlignment="1">
      <alignment horizontal="right" vertical="center"/>
      <protection/>
    </xf>
    <xf numFmtId="3" fontId="0" fillId="35" borderId="19" xfId="60" applyNumberFormat="1" applyFont="1" applyBorder="1" applyAlignment="1">
      <alignment horizontal="right" vertical="center"/>
      <protection/>
    </xf>
    <xf numFmtId="0" fontId="0" fillId="35" borderId="12" xfId="60" applyFont="1" applyBorder="1" applyAlignment="1">
      <alignment/>
      <protection/>
    </xf>
    <xf numFmtId="0" fontId="0" fillId="0" borderId="0" xfId="0" applyFont="1" applyFill="1" applyBorder="1" applyAlignment="1" applyProtection="1">
      <alignment/>
      <protection/>
    </xf>
    <xf numFmtId="3" fontId="0" fillId="34" borderId="23" xfId="59" applyFont="1" applyBorder="1">
      <alignment horizontal="right" vertical="center"/>
      <protection locked="0"/>
    </xf>
    <xf numFmtId="2" fontId="0" fillId="32" borderId="12" xfId="57" applyNumberFormat="1" applyFont="1" applyBorder="1" applyProtection="1">
      <alignment horizontal="right" vertical="center"/>
      <protection locked="0"/>
    </xf>
    <xf numFmtId="0" fontId="0" fillId="35" borderId="20" xfId="60" applyFont="1" applyBorder="1" applyAlignment="1" quotePrefix="1">
      <alignment horizontal="left" indent="4"/>
      <protection/>
    </xf>
    <xf numFmtId="0" fontId="0" fillId="35" borderId="11" xfId="60" applyFont="1" applyBorder="1" applyAlignment="1">
      <alignment horizontal="left"/>
      <protection/>
    </xf>
    <xf numFmtId="0" fontId="64" fillId="0" borderId="0" xfId="0" applyFont="1" applyFill="1" applyBorder="1" applyAlignment="1">
      <alignment horizontal="left" vertical="center"/>
    </xf>
    <xf numFmtId="3" fontId="0" fillId="34" borderId="22" xfId="59" applyFont="1" applyBorder="1" applyProtection="1">
      <alignment horizontal="right" vertical="center"/>
      <protection locked="0"/>
    </xf>
    <xf numFmtId="3" fontId="64" fillId="0" borderId="18" xfId="57" applyFont="1" applyFill="1" applyBorder="1" applyAlignment="1">
      <alignment horizontal="left" vertical="center"/>
    </xf>
    <xf numFmtId="0" fontId="0" fillId="35" borderId="18" xfId="60" applyFont="1" applyBorder="1" applyAlignment="1" quotePrefix="1">
      <alignment horizontal="left" indent="4"/>
      <protection/>
    </xf>
    <xf numFmtId="0" fontId="0" fillId="35" borderId="20" xfId="60" applyFont="1" applyBorder="1" applyAlignment="1" quotePrefix="1">
      <alignment horizontal="left" indent="4"/>
      <protection/>
    </xf>
    <xf numFmtId="9" fontId="0" fillId="32" borderId="15" xfId="57" applyNumberFormat="1" applyFont="1" applyBorder="1" applyProtection="1">
      <alignment horizontal="right" vertical="center"/>
      <protection locked="0"/>
    </xf>
    <xf numFmtId="9" fontId="0" fillId="32" borderId="17" xfId="57" applyNumberFormat="1" applyFont="1" applyBorder="1" applyProtection="1">
      <alignment horizontal="right" vertical="center"/>
      <protection locked="0"/>
    </xf>
    <xf numFmtId="3" fontId="0" fillId="34" borderId="20" xfId="59" applyNumberFormat="1" applyFont="1" applyBorder="1" applyProtection="1">
      <alignment horizontal="right" vertical="center"/>
      <protection locked="0"/>
    </xf>
    <xf numFmtId="0" fontId="0" fillId="0" borderId="0" xfId="0" applyFont="1" applyAlignment="1">
      <alignment horizontal="left" vertical="center" wrapText="1"/>
    </xf>
    <xf numFmtId="0" fontId="26" fillId="0" borderId="0" xfId="0" applyFont="1" applyAlignment="1">
      <alignment horizontal="left" vertical="center" wrapText="1"/>
    </xf>
    <xf numFmtId="0" fontId="60" fillId="0" borderId="0" xfId="0" applyFont="1" applyAlignment="1">
      <alignment horizontal="left" vertical="center"/>
    </xf>
    <xf numFmtId="0" fontId="70" fillId="20" borderId="11" xfId="0" applyFont="1" applyFill="1" applyBorder="1" applyAlignment="1">
      <alignment horizontal="left" vertical="center"/>
    </xf>
    <xf numFmtId="0" fontId="70" fillId="20" borderId="13" xfId="0" applyFont="1" applyFill="1" applyBorder="1" applyAlignment="1">
      <alignment horizontal="left" vertical="center"/>
    </xf>
    <xf numFmtId="0" fontId="70" fillId="20" borderId="14" xfId="0" applyFont="1" applyFill="1" applyBorder="1" applyAlignment="1">
      <alignment horizontal="left" vertical="center"/>
    </xf>
    <xf numFmtId="0" fontId="44" fillId="40" borderId="11" xfId="0" applyFont="1" applyFill="1" applyBorder="1" applyAlignment="1">
      <alignment horizontal="left" vertical="center" wrapText="1"/>
    </xf>
    <xf numFmtId="0" fontId="44" fillId="40" borderId="13" xfId="0" applyFont="1" applyFill="1" applyBorder="1" applyAlignment="1">
      <alignment horizontal="left" vertical="center" wrapText="1"/>
    </xf>
    <xf numFmtId="0" fontId="44" fillId="40" borderId="14" xfId="0" applyFont="1" applyFill="1" applyBorder="1" applyAlignment="1">
      <alignment horizontal="left" vertical="center" wrapText="1"/>
    </xf>
    <xf numFmtId="0" fontId="44" fillId="40" borderId="15" xfId="0" applyFont="1" applyFill="1" applyBorder="1" applyAlignment="1">
      <alignment horizontal="left" vertical="center" wrapText="1"/>
    </xf>
    <xf numFmtId="0" fontId="44" fillId="40" borderId="10" xfId="0" applyFont="1" applyFill="1" applyBorder="1" applyAlignment="1">
      <alignment horizontal="left" vertical="center" wrapText="1"/>
    </xf>
    <xf numFmtId="0" fontId="44" fillId="40" borderId="23" xfId="0" applyFont="1" applyFill="1" applyBorder="1" applyAlignment="1">
      <alignment horizontal="left" vertical="center" wrapText="1"/>
    </xf>
    <xf numFmtId="49" fontId="0" fillId="34" borderId="11" xfId="59" applyNumberFormat="1" applyFont="1" applyBorder="1" applyAlignment="1" applyProtection="1">
      <alignment horizontal="left" vertical="top" wrapText="1"/>
      <protection locked="0"/>
    </xf>
    <xf numFmtId="49" fontId="0" fillId="34" borderId="13" xfId="59" applyNumberFormat="1" applyFont="1" applyBorder="1" applyAlignment="1" applyProtection="1">
      <alignment horizontal="left" vertical="top" wrapText="1"/>
      <protection locked="0"/>
    </xf>
    <xf numFmtId="49" fontId="0" fillId="34" borderId="14" xfId="59" applyNumberFormat="1" applyFont="1" applyBorder="1" applyAlignment="1" applyProtection="1">
      <alignment horizontal="left" vertical="top" wrapText="1"/>
      <protection locked="0"/>
    </xf>
    <xf numFmtId="0" fontId="0" fillId="35" borderId="17" xfId="60" applyFont="1" applyBorder="1" applyAlignment="1">
      <alignment wrapText="1"/>
      <protection/>
    </xf>
    <xf numFmtId="0" fontId="0" fillId="35" borderId="19" xfId="60" applyFont="1" applyBorder="1" applyAlignment="1">
      <alignment wrapText="1"/>
      <protection/>
    </xf>
    <xf numFmtId="0" fontId="0" fillId="35" borderId="16" xfId="60" applyFont="1" applyBorder="1" applyAlignment="1">
      <alignment wrapText="1"/>
      <protection/>
    </xf>
    <xf numFmtId="0" fontId="0" fillId="35" borderId="18" xfId="60" applyFont="1" applyBorder="1" applyAlignment="1">
      <alignment wrapText="1"/>
      <protection/>
    </xf>
    <xf numFmtId="0" fontId="0" fillId="35" borderId="0" xfId="60" applyFont="1" applyBorder="1" applyAlignment="1">
      <alignment wrapText="1"/>
      <protection/>
    </xf>
    <xf numFmtId="0" fontId="0" fillId="35" borderId="24" xfId="60" applyFont="1" applyBorder="1" applyAlignment="1">
      <alignment wrapText="1"/>
      <protection/>
    </xf>
    <xf numFmtId="0" fontId="70" fillId="46" borderId="11" xfId="0" applyFont="1" applyFill="1" applyBorder="1" applyAlignment="1">
      <alignment vertical="center"/>
    </xf>
    <xf numFmtId="0" fontId="70" fillId="46" borderId="13" xfId="0" applyFont="1" applyFill="1" applyBorder="1" applyAlignment="1">
      <alignment vertical="center"/>
    </xf>
    <xf numFmtId="0" fontId="70" fillId="46" borderId="14" xfId="0" applyFont="1" applyFill="1" applyBorder="1" applyAlignment="1">
      <alignment vertical="center"/>
    </xf>
    <xf numFmtId="0" fontId="0" fillId="35" borderId="11" xfId="60" applyFont="1" applyBorder="1" applyAlignment="1">
      <alignment wrapText="1"/>
      <protection/>
    </xf>
    <xf numFmtId="0" fontId="0" fillId="35" borderId="13" xfId="60" applyFont="1" applyBorder="1" applyAlignment="1">
      <alignment wrapText="1"/>
      <protection/>
    </xf>
    <xf numFmtId="0" fontId="0" fillId="35" borderId="14" xfId="60" applyFont="1" applyBorder="1" applyAlignment="1">
      <alignment wrapText="1"/>
      <protection/>
    </xf>
    <xf numFmtId="0" fontId="44" fillId="40" borderId="18" xfId="0" applyFont="1" applyFill="1" applyBorder="1" applyAlignment="1">
      <alignment horizontal="left" vertical="center" wrapText="1"/>
    </xf>
    <xf numFmtId="0" fontId="44" fillId="40" borderId="0" xfId="0" applyFont="1" applyFill="1" applyBorder="1" applyAlignment="1">
      <alignment horizontal="left" vertical="center" wrapText="1"/>
    </xf>
    <xf numFmtId="0" fontId="0" fillId="35" borderId="11" xfId="60" applyFont="1" applyBorder="1" applyAlignment="1">
      <alignment horizontal="left" wrapText="1"/>
      <protection/>
    </xf>
    <xf numFmtId="0" fontId="0" fillId="35" borderId="13" xfId="60" applyFont="1" applyBorder="1" applyAlignment="1">
      <alignment horizontal="left" wrapText="1"/>
      <protection/>
    </xf>
    <xf numFmtId="0" fontId="0" fillId="35" borderId="14" xfId="60" applyFont="1" applyBorder="1" applyAlignment="1">
      <alignment horizontal="left" wrapText="1"/>
      <protection/>
    </xf>
    <xf numFmtId="0" fontId="68" fillId="20" borderId="11" xfId="0" applyFont="1" applyFill="1" applyBorder="1" applyAlignment="1">
      <alignment horizontal="left"/>
    </xf>
    <xf numFmtId="0" fontId="68" fillId="20" borderId="13" xfId="0" applyFont="1" applyFill="1" applyBorder="1" applyAlignment="1">
      <alignment horizontal="left"/>
    </xf>
    <xf numFmtId="0" fontId="68" fillId="20" borderId="14" xfId="0" applyFont="1" applyFill="1" applyBorder="1" applyAlignment="1">
      <alignment horizontal="left"/>
    </xf>
    <xf numFmtId="0" fontId="44" fillId="40" borderId="17" xfId="0" applyFont="1" applyFill="1" applyBorder="1" applyAlignment="1">
      <alignment horizontal="left" vertical="center" wrapText="1"/>
    </xf>
    <xf numFmtId="0" fontId="44" fillId="40" borderId="19" xfId="0" applyFont="1" applyFill="1" applyBorder="1" applyAlignment="1">
      <alignment horizontal="left" vertical="center" wrapText="1"/>
    </xf>
    <xf numFmtId="0" fontId="44" fillId="40" borderId="16" xfId="0" applyFont="1" applyFill="1" applyBorder="1" applyAlignment="1">
      <alignment horizontal="left" vertical="center" wrapText="1"/>
    </xf>
    <xf numFmtId="0" fontId="70" fillId="46" borderId="18" xfId="0" applyFont="1" applyFill="1" applyBorder="1" applyAlignment="1">
      <alignment vertical="center"/>
    </xf>
    <xf numFmtId="0" fontId="70" fillId="46" borderId="0" xfId="0" applyFont="1" applyFill="1" applyBorder="1" applyAlignment="1">
      <alignment vertical="center"/>
    </xf>
    <xf numFmtId="0" fontId="44" fillId="20" borderId="13" xfId="0" applyFont="1" applyFill="1" applyBorder="1" applyAlignment="1">
      <alignment horizontal="right"/>
    </xf>
    <xf numFmtId="0" fontId="44" fillId="20" borderId="14" xfId="0" applyFont="1" applyFill="1" applyBorder="1" applyAlignment="1">
      <alignment horizontal="right"/>
    </xf>
    <xf numFmtId="0" fontId="44" fillId="40" borderId="11" xfId="0" applyFont="1" applyFill="1" applyBorder="1" applyAlignment="1">
      <alignment horizontal="center" vertical="center" wrapText="1"/>
    </xf>
    <xf numFmtId="0" fontId="44" fillId="40" borderId="13" xfId="0" applyFont="1" applyFill="1" applyBorder="1" applyAlignment="1">
      <alignment horizontal="center" vertical="center" wrapText="1"/>
    </xf>
    <xf numFmtId="0" fontId="44" fillId="40" borderId="14" xfId="0" applyFont="1" applyFill="1" applyBorder="1" applyAlignment="1">
      <alignment horizontal="center" vertical="center" wrapText="1"/>
    </xf>
    <xf numFmtId="0" fontId="44" fillId="20" borderId="0" xfId="0" applyFont="1" applyFill="1" applyBorder="1" applyAlignment="1">
      <alignment horizontal="right"/>
    </xf>
    <xf numFmtId="3" fontId="0" fillId="35" borderId="11" xfId="60" applyNumberFormat="1" applyFont="1" applyBorder="1" applyAlignment="1">
      <alignment horizontal="left" vertical="top"/>
      <protection/>
    </xf>
    <xf numFmtId="3" fontId="0" fillId="35" borderId="13" xfId="60" applyNumberFormat="1" applyFont="1" applyBorder="1" applyAlignment="1">
      <alignment horizontal="left" vertical="top"/>
      <protection/>
    </xf>
    <xf numFmtId="3" fontId="0" fillId="34" borderId="20" xfId="59" applyFont="1" applyBorder="1" applyProtection="1">
      <alignment horizontal="right"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IORP_Empty" xfId="56"/>
    <cellStyle name="IORP_Formula" xfId="57"/>
    <cellStyle name="IORP_Header" xfId="58"/>
    <cellStyle name="IORP_Input" xfId="59"/>
    <cellStyle name="IORP_Label" xfId="60"/>
    <cellStyle name="IORP_Result" xfId="61"/>
    <cellStyle name="Linked Cell" xfId="62"/>
    <cellStyle name="Neutral" xfId="63"/>
    <cellStyle name="Normal 2" xfId="64"/>
    <cellStyle name="Note" xfId="65"/>
    <cellStyle name="Output" xfId="66"/>
    <cellStyle name="Percent" xfId="67"/>
    <cellStyle name="QISP_NotInSet" xfId="68"/>
    <cellStyle name="Title" xfId="69"/>
    <cellStyle name="Total" xfId="70"/>
    <cellStyle name="Warning Text"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 Id="rId3"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46</xdr:row>
      <xdr:rowOff>9525</xdr:rowOff>
    </xdr:from>
    <xdr:to>
      <xdr:col>2</xdr:col>
      <xdr:colOff>2514600</xdr:colOff>
      <xdr:row>49</xdr:row>
      <xdr:rowOff>0</xdr:rowOff>
    </xdr:to>
    <xdr:pic>
      <xdr:nvPicPr>
        <xdr:cNvPr id="1" name="Imagem 14"/>
        <xdr:cNvPicPr preferRelativeResize="1">
          <a:picLocks noChangeAspect="1"/>
        </xdr:cNvPicPr>
      </xdr:nvPicPr>
      <xdr:blipFill>
        <a:blip r:embed="rId1"/>
        <a:stretch>
          <a:fillRect/>
        </a:stretch>
      </xdr:blipFill>
      <xdr:spPr>
        <a:xfrm>
          <a:off x="2895600" y="8772525"/>
          <a:ext cx="2428875" cy="561975"/>
        </a:xfrm>
        <a:prstGeom prst="rect">
          <a:avLst/>
        </a:prstGeom>
        <a:noFill/>
        <a:ln w="9525" cmpd="sng">
          <a:noFill/>
        </a:ln>
      </xdr:spPr>
    </xdr:pic>
    <xdr:clientData/>
  </xdr:twoCellAnchor>
  <xdr:twoCellAnchor editAs="oneCell">
    <xdr:from>
      <xdr:col>1</xdr:col>
      <xdr:colOff>0</xdr:colOff>
      <xdr:row>30</xdr:row>
      <xdr:rowOff>161925</xdr:rowOff>
    </xdr:from>
    <xdr:to>
      <xdr:col>2</xdr:col>
      <xdr:colOff>3800475</xdr:colOff>
      <xdr:row>35</xdr:row>
      <xdr:rowOff>123825</xdr:rowOff>
    </xdr:to>
    <xdr:pic>
      <xdr:nvPicPr>
        <xdr:cNvPr id="2" name="Picture 1"/>
        <xdr:cNvPicPr preferRelativeResize="1">
          <a:picLocks noChangeAspect="1"/>
        </xdr:cNvPicPr>
      </xdr:nvPicPr>
      <xdr:blipFill>
        <a:blip r:embed="rId2"/>
        <a:stretch>
          <a:fillRect/>
        </a:stretch>
      </xdr:blipFill>
      <xdr:spPr>
        <a:xfrm>
          <a:off x="762000" y="5876925"/>
          <a:ext cx="5848350" cy="914400"/>
        </a:xfrm>
        <a:prstGeom prst="rect">
          <a:avLst/>
        </a:prstGeom>
        <a:noFill/>
        <a:ln w="9525" cmpd="sng">
          <a:noFill/>
        </a:ln>
      </xdr:spPr>
    </xdr:pic>
    <xdr:clientData/>
  </xdr:twoCellAnchor>
  <xdr:twoCellAnchor editAs="oneCell">
    <xdr:from>
      <xdr:col>2</xdr:col>
      <xdr:colOff>19050</xdr:colOff>
      <xdr:row>42</xdr:row>
      <xdr:rowOff>9525</xdr:rowOff>
    </xdr:from>
    <xdr:to>
      <xdr:col>2</xdr:col>
      <xdr:colOff>3486150</xdr:colOff>
      <xdr:row>45</xdr:row>
      <xdr:rowOff>38100</xdr:rowOff>
    </xdr:to>
    <xdr:pic>
      <xdr:nvPicPr>
        <xdr:cNvPr id="3" name="Picture 2"/>
        <xdr:cNvPicPr preferRelativeResize="1">
          <a:picLocks noChangeAspect="1"/>
        </xdr:cNvPicPr>
      </xdr:nvPicPr>
      <xdr:blipFill>
        <a:blip r:embed="rId3"/>
        <a:stretch>
          <a:fillRect/>
        </a:stretch>
      </xdr:blipFill>
      <xdr:spPr>
        <a:xfrm>
          <a:off x="2828925" y="8010525"/>
          <a:ext cx="34671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J11"/>
  <sheetViews>
    <sheetView tabSelected="1" zoomScalePageLayoutView="0" workbookViewId="0" topLeftCell="A1">
      <selection activeCell="D5" sqref="D5"/>
    </sheetView>
  </sheetViews>
  <sheetFormatPr defaultColWidth="8.8515625" defaultRowHeight="15"/>
  <cols>
    <col min="1" max="1" width="9.140625" style="35" customWidth="1"/>
    <col min="2" max="2" width="71.421875" style="35" customWidth="1"/>
    <col min="3" max="3" width="30.00390625" style="35" customWidth="1"/>
    <col min="4" max="4" width="21.421875" style="35" customWidth="1"/>
    <col min="5" max="5" width="3.7109375" style="35" customWidth="1"/>
    <col min="6" max="6" width="15.140625" style="35" customWidth="1"/>
    <col min="7" max="16384" width="8.8515625" style="35" customWidth="1"/>
  </cols>
  <sheetData>
    <row r="1" spans="1:10" ht="15">
      <c r="A1" s="49" t="str">
        <f>Participant!$C$1</f>
        <v>-</v>
      </c>
      <c r="B1" s="26"/>
      <c r="C1" s="1"/>
      <c r="D1" s="206" t="s">
        <v>443</v>
      </c>
      <c r="E1" s="27" t="s">
        <v>0</v>
      </c>
      <c r="F1" s="199"/>
      <c r="G1"/>
      <c r="H1"/>
      <c r="I1"/>
      <c r="J1" s="214"/>
    </row>
    <row r="2" spans="1:10" ht="18.75">
      <c r="A2" s="28" t="str">
        <f>Participant!$C$2</f>
        <v>-</v>
      </c>
      <c r="B2" s="32" t="s">
        <v>217</v>
      </c>
      <c r="C2" s="106"/>
      <c r="D2" s="25"/>
      <c r="E2" s="27" t="s">
        <v>0</v>
      </c>
      <c r="F2" s="214"/>
      <c r="G2"/>
      <c r="H2"/>
      <c r="I2"/>
      <c r="J2" s="214"/>
    </row>
    <row r="3" spans="2:10" ht="15">
      <c r="B3" s="22"/>
      <c r="C3" s="22"/>
      <c r="D3" s="29"/>
      <c r="E3" s="27" t="s">
        <v>0</v>
      </c>
      <c r="F3" s="213"/>
      <c r="G3"/>
      <c r="H3" s="316"/>
      <c r="I3" s="316"/>
      <c r="J3" s="214"/>
    </row>
    <row r="4" spans="2:10" ht="15">
      <c r="B4" s="170" t="s">
        <v>1</v>
      </c>
      <c r="C4" s="172" t="s">
        <v>2</v>
      </c>
      <c r="D4" s="178" t="s">
        <v>3</v>
      </c>
      <c r="E4" s="27" t="s">
        <v>0</v>
      </c>
      <c r="F4" s="303"/>
      <c r="G4"/>
      <c r="H4" s="316"/>
      <c r="I4" s="316"/>
      <c r="J4" s="214"/>
    </row>
    <row r="5" spans="2:10" ht="15">
      <c r="B5" s="33" t="s">
        <v>4</v>
      </c>
      <c r="C5" s="173" t="s">
        <v>5</v>
      </c>
      <c r="D5" s="165" t="str">
        <f>HYPERLINK("#'"&amp;C5&amp;"'!$D$5",D$4)</f>
        <v>GoTo</v>
      </c>
      <c r="E5" s="27" t="s">
        <v>0</v>
      </c>
      <c r="F5"/>
      <c r="G5"/>
      <c r="H5"/>
      <c r="I5"/>
      <c r="J5" s="214"/>
    </row>
    <row r="6" spans="2:5" ht="15">
      <c r="B6" s="34" t="s">
        <v>145</v>
      </c>
      <c r="C6" s="174" t="s">
        <v>6</v>
      </c>
      <c r="D6" s="320" t="str">
        <f>HYPERLINK("#'"&amp;C6&amp;"'!$D$1",D$4)</f>
        <v>GoTo</v>
      </c>
      <c r="E6" s="27" t="s">
        <v>0</v>
      </c>
    </row>
    <row r="7" spans="2:5" ht="15">
      <c r="B7" s="30" t="s">
        <v>8</v>
      </c>
      <c r="C7" s="175" t="s">
        <v>7</v>
      </c>
      <c r="D7" s="36" t="str">
        <f>HYPERLINK("#'"&amp;C7&amp;"'!$E$4",D$4)</f>
        <v>GoTo</v>
      </c>
      <c r="E7" s="27" t="s">
        <v>0</v>
      </c>
    </row>
    <row r="8" spans="2:5" ht="15">
      <c r="B8" s="31" t="s">
        <v>183</v>
      </c>
      <c r="C8" s="176" t="s">
        <v>171</v>
      </c>
      <c r="D8" s="37" t="str">
        <f>HYPERLINK("#'"&amp;C8&amp;"'!$G$4",D$4)</f>
        <v>GoTo</v>
      </c>
      <c r="E8" s="27" t="s">
        <v>0</v>
      </c>
    </row>
    <row r="9" spans="2:5" ht="15">
      <c r="B9" s="317" t="s">
        <v>370</v>
      </c>
      <c r="C9" s="318" t="s">
        <v>371</v>
      </c>
      <c r="D9" s="319" t="str">
        <f>HYPERLINK("#'"&amp;C9&amp;"'!$k$4",D$4)</f>
        <v>GoTo</v>
      </c>
      <c r="E9" s="27" t="s">
        <v>0</v>
      </c>
    </row>
    <row r="10" spans="2:5" s="214" customFormat="1" ht="15">
      <c r="B10" s="171" t="s">
        <v>230</v>
      </c>
      <c r="C10" s="177" t="s">
        <v>372</v>
      </c>
      <c r="D10" s="181" t="str">
        <f>HYPERLINK("#'"&amp;C10&amp;"'!$L$4",D$4)</f>
        <v>GoTo</v>
      </c>
      <c r="E10" s="27"/>
    </row>
    <row r="11" spans="1:5" ht="15">
      <c r="A11" s="27" t="s">
        <v>0</v>
      </c>
      <c r="B11" s="27" t="s">
        <v>0</v>
      </c>
      <c r="C11" s="27" t="s">
        <v>0</v>
      </c>
      <c r="D11" s="27" t="s">
        <v>0</v>
      </c>
      <c r="E11" s="27" t="s">
        <v>0</v>
      </c>
    </row>
  </sheetData>
  <sheetProtection/>
  <printOptions/>
  <pageMargins left="0.7" right="0.7" top="0.75" bottom="0.75" header="0.3" footer="0.3"/>
  <pageSetup fitToHeight="0" fitToWidth="1" horizontalDpi="600" verticalDpi="600" orientation="landscape" paperSize="9" r:id="rId1"/>
  <headerFooter>
    <oddFooter>&amp;CP.Index&amp;R&amp;P / &amp;N</oddFooter>
  </headerFooter>
</worksheet>
</file>

<file path=xl/worksheets/sheet2.xml><?xml version="1.0" encoding="utf-8"?>
<worksheet xmlns="http://schemas.openxmlformats.org/spreadsheetml/2006/main" xmlns:r="http://schemas.openxmlformats.org/officeDocument/2006/relationships">
  <sheetPr>
    <tabColor theme="0" tint="-0.4999699890613556"/>
  </sheetPr>
  <dimension ref="A1:H78"/>
  <sheetViews>
    <sheetView zoomScalePageLayoutView="0" workbookViewId="0" topLeftCell="A1">
      <selection activeCell="D1" sqref="D1"/>
    </sheetView>
  </sheetViews>
  <sheetFormatPr defaultColWidth="11.421875" defaultRowHeight="15"/>
  <cols>
    <col min="1" max="1" width="11.421875" style="43" customWidth="1"/>
    <col min="2" max="2" width="30.7109375" style="43" customWidth="1"/>
    <col min="3" max="3" width="70.7109375" style="43" customWidth="1"/>
    <col min="4" max="6" width="11.421875" style="43" customWidth="1"/>
    <col min="7" max="7" width="2.7109375" style="43" customWidth="1"/>
    <col min="8" max="16384" width="11.421875" style="43" customWidth="1"/>
  </cols>
  <sheetData>
    <row r="1" spans="1:8" ht="15">
      <c r="A1" s="43" t="str">
        <f>Version</f>
        <v>EIOPA-ST-Templates-(20190522)</v>
      </c>
      <c r="D1" s="168" t="str">
        <f>HYPERLINK("#'P.index'!D6","&gt;&gt; goto index")</f>
        <v>&gt;&gt; goto index</v>
      </c>
      <c r="F1" s="355" t="s">
        <v>129</v>
      </c>
      <c r="G1" s="355"/>
      <c r="H1" s="355"/>
    </row>
    <row r="3" ht="15">
      <c r="A3" s="44" t="s">
        <v>115</v>
      </c>
    </row>
    <row r="4" spans="2:8" ht="15" customHeight="1">
      <c r="B4" s="353" t="s">
        <v>433</v>
      </c>
      <c r="C4" s="353"/>
      <c r="F4" s="169" t="s">
        <v>444</v>
      </c>
      <c r="H4" s="43" t="s">
        <v>445</v>
      </c>
    </row>
    <row r="5" spans="2:3" ht="15">
      <c r="B5" s="353"/>
      <c r="C5" s="353"/>
    </row>
    <row r="6" spans="2:8" ht="15">
      <c r="B6" s="353"/>
      <c r="C6" s="353"/>
      <c r="F6" s="43" t="s">
        <v>446</v>
      </c>
      <c r="H6" s="43" t="s">
        <v>447</v>
      </c>
    </row>
    <row r="7" spans="2:3" ht="15">
      <c r="B7" s="353"/>
      <c r="C7" s="353"/>
    </row>
    <row r="8" spans="2:3" ht="15">
      <c r="B8" s="353"/>
      <c r="C8" s="353"/>
    </row>
    <row r="9" spans="2:3" ht="15">
      <c r="B9" s="353"/>
      <c r="C9" s="353"/>
    </row>
    <row r="10" spans="2:3" ht="15">
      <c r="B10" s="353"/>
      <c r="C10" s="353"/>
    </row>
    <row r="11" spans="2:3" ht="15">
      <c r="B11" s="45"/>
      <c r="C11" s="45"/>
    </row>
    <row r="12" ht="15">
      <c r="A12" s="43" t="s">
        <v>116</v>
      </c>
    </row>
    <row r="13" ht="15">
      <c r="B13" s="43" t="s">
        <v>215</v>
      </c>
    </row>
    <row r="14" spans="2:3" ht="15">
      <c r="B14" s="46" t="s">
        <v>38</v>
      </c>
      <c r="C14" s="43" t="s">
        <v>117</v>
      </c>
    </row>
    <row r="15" spans="2:3" ht="15">
      <c r="B15" s="47" t="s">
        <v>39</v>
      </c>
      <c r="C15" s="43" t="s">
        <v>118</v>
      </c>
    </row>
    <row r="16" spans="2:3" ht="15">
      <c r="B16" s="48" t="s">
        <v>40</v>
      </c>
      <c r="C16" s="43" t="s">
        <v>119</v>
      </c>
    </row>
    <row r="18" ht="15">
      <c r="A18" s="44" t="s">
        <v>120</v>
      </c>
    </row>
    <row r="19" spans="2:3" ht="15" customHeight="1">
      <c r="B19" s="353" t="s">
        <v>214</v>
      </c>
      <c r="C19" s="353"/>
    </row>
    <row r="20" spans="2:3" ht="15">
      <c r="B20" s="353"/>
      <c r="C20" s="353"/>
    </row>
    <row r="21" spans="2:3" ht="15">
      <c r="B21" s="353"/>
      <c r="C21" s="353"/>
    </row>
    <row r="22" spans="2:3" ht="15">
      <c r="B22" s="353"/>
      <c r="C22" s="353"/>
    </row>
    <row r="23" spans="2:3" ht="15">
      <c r="B23" s="38"/>
      <c r="C23" s="38"/>
    </row>
    <row r="24" spans="2:3" ht="15" customHeight="1">
      <c r="B24" s="353" t="s">
        <v>121</v>
      </c>
      <c r="C24" s="353"/>
    </row>
    <row r="25" spans="2:3" ht="15">
      <c r="B25" s="353"/>
      <c r="C25" s="353"/>
    </row>
    <row r="26" spans="2:3" ht="15">
      <c r="B26" s="353"/>
      <c r="C26" s="353"/>
    </row>
    <row r="27" spans="2:3" ht="15">
      <c r="B27" s="164"/>
      <c r="C27" s="164"/>
    </row>
    <row r="28" ht="15">
      <c r="A28" s="44" t="s">
        <v>216</v>
      </c>
    </row>
    <row r="29" spans="2:3" ht="15">
      <c r="B29" s="353" t="s">
        <v>210</v>
      </c>
      <c r="C29" s="353"/>
    </row>
    <row r="30" spans="2:3" ht="15">
      <c r="B30" s="353"/>
      <c r="C30" s="353"/>
    </row>
    <row r="31" spans="2:3" ht="15">
      <c r="B31" s="164"/>
      <c r="C31" s="164"/>
    </row>
    <row r="32" spans="2:3" ht="15">
      <c r="B32" s="164"/>
      <c r="C32" s="164"/>
    </row>
    <row r="33" spans="2:3" ht="15">
      <c r="B33" s="164"/>
      <c r="C33" s="164"/>
    </row>
    <row r="34" spans="2:3" ht="15">
      <c r="B34" s="164"/>
      <c r="C34" s="164"/>
    </row>
    <row r="35" spans="2:3" ht="15">
      <c r="B35" s="164"/>
      <c r="C35" s="164"/>
    </row>
    <row r="36" spans="2:3" ht="15">
      <c r="B36" s="164"/>
      <c r="C36" s="164"/>
    </row>
    <row r="37" spans="2:3" ht="15">
      <c r="B37" s="164"/>
      <c r="C37" s="164"/>
    </row>
    <row r="38" ht="15">
      <c r="A38" s="43" t="s">
        <v>211</v>
      </c>
    </row>
    <row r="40" ht="15">
      <c r="A40" s="43" t="s">
        <v>122</v>
      </c>
    </row>
    <row r="41" ht="15">
      <c r="B41" s="43" t="s">
        <v>123</v>
      </c>
    </row>
    <row r="43" ht="15">
      <c r="B43" s="353" t="s">
        <v>124</v>
      </c>
    </row>
    <row r="44" ht="15">
      <c r="B44" s="353"/>
    </row>
    <row r="45" ht="15">
      <c r="B45" s="353"/>
    </row>
    <row r="46" ht="15"/>
    <row r="47" ht="15">
      <c r="B47" s="353" t="s">
        <v>125</v>
      </c>
    </row>
    <row r="48" ht="15">
      <c r="B48" s="353"/>
    </row>
    <row r="49" ht="15">
      <c r="B49" s="353"/>
    </row>
    <row r="50" ht="15">
      <c r="B50" s="45"/>
    </row>
    <row r="51" ht="15">
      <c r="A51" s="43" t="s">
        <v>126</v>
      </c>
    </row>
    <row r="52" spans="2:3" ht="15" customHeight="1">
      <c r="B52" s="353" t="s">
        <v>146</v>
      </c>
      <c r="C52" s="353"/>
    </row>
    <row r="53" spans="2:3" ht="15">
      <c r="B53" s="353"/>
      <c r="C53" s="353"/>
    </row>
    <row r="54" spans="2:3" ht="15">
      <c r="B54" s="353"/>
      <c r="C54" s="353"/>
    </row>
    <row r="55" spans="2:3" ht="15">
      <c r="B55" s="38"/>
      <c r="C55" s="38"/>
    </row>
    <row r="56" spans="2:3" ht="15" customHeight="1">
      <c r="B56" s="353" t="s">
        <v>147</v>
      </c>
      <c r="C56" s="353"/>
    </row>
    <row r="57" spans="2:3" ht="15">
      <c r="B57" s="353"/>
      <c r="C57" s="353"/>
    </row>
    <row r="58" spans="2:3" ht="15">
      <c r="B58" s="38"/>
      <c r="C58" s="38"/>
    </row>
    <row r="59" ht="15">
      <c r="A59" s="43" t="s">
        <v>172</v>
      </c>
    </row>
    <row r="60" ht="15">
      <c r="B60" s="43" t="s">
        <v>173</v>
      </c>
    </row>
    <row r="61" ht="15">
      <c r="A61" s="43" t="s">
        <v>148</v>
      </c>
    </row>
    <row r="62" ht="15">
      <c r="B62" s="43" t="s">
        <v>184</v>
      </c>
    </row>
    <row r="63" ht="15">
      <c r="A63" s="43" t="s">
        <v>212</v>
      </c>
    </row>
    <row r="64" ht="15">
      <c r="B64" s="43" t="s">
        <v>213</v>
      </c>
    </row>
    <row r="65" spans="2:3" ht="15">
      <c r="B65" s="38"/>
      <c r="C65" s="38"/>
    </row>
    <row r="66" spans="1:3" ht="15">
      <c r="A66" s="146" t="s">
        <v>434</v>
      </c>
      <c r="B66" s="147"/>
      <c r="C66" s="147"/>
    </row>
    <row r="67" spans="1:3" ht="15" customHeight="1">
      <c r="A67" s="146"/>
      <c r="B67" s="354" t="s">
        <v>435</v>
      </c>
      <c r="C67" s="354"/>
    </row>
    <row r="68" spans="2:3" ht="15" customHeight="1">
      <c r="B68" s="354"/>
      <c r="C68" s="354"/>
    </row>
    <row r="69" spans="2:3" ht="15" customHeight="1">
      <c r="B69" s="306"/>
      <c r="C69" s="306"/>
    </row>
    <row r="70" spans="1:3" ht="15" customHeight="1">
      <c r="A70" s="146" t="s">
        <v>436</v>
      </c>
      <c r="B70" s="306"/>
      <c r="C70" s="306"/>
    </row>
    <row r="71" spans="1:3" ht="15" customHeight="1">
      <c r="A71" s="146"/>
      <c r="B71" s="354" t="s">
        <v>437</v>
      </c>
      <c r="C71" s="354"/>
    </row>
    <row r="72" spans="2:3" ht="15" customHeight="1">
      <c r="B72" s="354"/>
      <c r="C72" s="354"/>
    </row>
    <row r="73" spans="2:3" ht="15" customHeight="1">
      <c r="B73" s="306"/>
      <c r="C73" s="306"/>
    </row>
    <row r="74" ht="15">
      <c r="A74" s="43" t="s">
        <v>127</v>
      </c>
    </row>
    <row r="75" spans="2:3" ht="15" customHeight="1">
      <c r="B75" s="353" t="s">
        <v>128</v>
      </c>
      <c r="C75" s="353"/>
    </row>
    <row r="76" spans="2:3" ht="15">
      <c r="B76" s="353"/>
      <c r="C76" s="353"/>
    </row>
    <row r="77" spans="2:3" ht="15">
      <c r="B77" s="353"/>
      <c r="C77" s="353"/>
    </row>
    <row r="78" spans="2:3" ht="15">
      <c r="B78" s="38"/>
      <c r="C78" s="38"/>
    </row>
  </sheetData>
  <sheetProtection/>
  <mergeCells count="12">
    <mergeCell ref="B29:C30"/>
    <mergeCell ref="B4:C10"/>
    <mergeCell ref="F1:H1"/>
    <mergeCell ref="B19:C22"/>
    <mergeCell ref="B24:C26"/>
    <mergeCell ref="B75:C77"/>
    <mergeCell ref="B43:B45"/>
    <mergeCell ref="B47:B49"/>
    <mergeCell ref="B67:C68"/>
    <mergeCell ref="B52:C54"/>
    <mergeCell ref="B71:C72"/>
    <mergeCell ref="B56:C57"/>
  </mergeCells>
  <printOptions/>
  <pageMargins left="0.7" right="0.7" top="0.787401575" bottom="0.7874015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L62"/>
  <sheetViews>
    <sheetView zoomScalePageLayoutView="0" workbookViewId="0" topLeftCell="A1">
      <selection activeCell="E4" sqref="E4"/>
    </sheetView>
  </sheetViews>
  <sheetFormatPr defaultColWidth="11.421875" defaultRowHeight="15"/>
  <cols>
    <col min="1" max="2" width="12.421875" style="24" customWidth="1"/>
    <col min="3" max="3" width="62.7109375" style="24" customWidth="1"/>
    <col min="4" max="4" width="50.7109375" style="24" customWidth="1"/>
    <col min="5" max="5" width="20.7109375" style="24" customWidth="1"/>
    <col min="6" max="6" width="3.7109375" style="24" customWidth="1"/>
    <col min="7" max="10" width="11.421875" style="24" hidden="1" customWidth="1"/>
    <col min="11" max="11" width="11.421875" style="214" hidden="1" customWidth="1"/>
    <col min="12" max="12" width="3.7109375" style="24" customWidth="1"/>
    <col min="13" max="16384" width="11.421875" style="24" customWidth="1"/>
  </cols>
  <sheetData>
    <row r="1" spans="3:12" ht="15">
      <c r="C1" s="49" t="str">
        <f>$D$7</f>
        <v>-</v>
      </c>
      <c r="D1" s="50"/>
      <c r="E1" s="167" t="str">
        <f>Version</f>
        <v>EIOPA-ST-Templates-(20190522)</v>
      </c>
      <c r="F1" s="51" t="s">
        <v>0</v>
      </c>
      <c r="G1" s="96">
        <f>MATCH(D15,G2:G8,0)</f>
        <v>1</v>
      </c>
      <c r="H1" s="96">
        <f>MATCH(D16,H2:H4,0)</f>
        <v>1</v>
      </c>
      <c r="I1" s="96">
        <f>MATCH(D13,I2:I21,0)</f>
        <v>1</v>
      </c>
      <c r="L1" s="51" t="s">
        <v>0</v>
      </c>
    </row>
    <row r="2" spans="3:12" ht="18.75">
      <c r="C2" s="28" t="str">
        <f>$D$8</f>
        <v>-</v>
      </c>
      <c r="D2" s="102" t="s">
        <v>218</v>
      </c>
      <c r="E2" s="25" t="str">
        <f>$D$17&amp;" - "&amp;$D$15&amp;" ("&amp;$D$16&amp;")"</f>
        <v>2018 - - (-)</v>
      </c>
      <c r="F2" s="51" t="s">
        <v>0</v>
      </c>
      <c r="G2" s="83" t="s">
        <v>9</v>
      </c>
      <c r="H2" s="83" t="s">
        <v>9</v>
      </c>
      <c r="I2" s="83" t="s">
        <v>9</v>
      </c>
      <c r="J2" s="84" t="s">
        <v>9</v>
      </c>
      <c r="K2" s="340" t="s">
        <v>9</v>
      </c>
      <c r="L2" s="51" t="s">
        <v>0</v>
      </c>
    </row>
    <row r="3" spans="3:12" ht="15">
      <c r="C3" s="85"/>
      <c r="E3" s="86"/>
      <c r="F3" s="51" t="s">
        <v>0</v>
      </c>
      <c r="G3" s="83" t="s">
        <v>30</v>
      </c>
      <c r="H3" s="83" t="s">
        <v>103</v>
      </c>
      <c r="I3" s="83" t="s">
        <v>105</v>
      </c>
      <c r="J3" s="87" t="s">
        <v>30</v>
      </c>
      <c r="K3" s="84" t="s">
        <v>398</v>
      </c>
      <c r="L3" s="51" t="s">
        <v>0</v>
      </c>
    </row>
    <row r="4" spans="3:12" ht="15" customHeight="1">
      <c r="C4" s="6"/>
      <c r="E4" s="179" t="str">
        <f>HYPERLINK("#'P.index'!D7","&gt;&gt; goto index")</f>
        <v>&gt;&gt; goto index</v>
      </c>
      <c r="F4" s="51" t="s">
        <v>0</v>
      </c>
      <c r="G4" s="83" t="s">
        <v>132</v>
      </c>
      <c r="H4" s="83" t="s">
        <v>104</v>
      </c>
      <c r="I4" s="83" t="s">
        <v>33</v>
      </c>
      <c r="J4" s="87" t="s">
        <v>30</v>
      </c>
      <c r="K4" s="84" t="s">
        <v>399</v>
      </c>
      <c r="L4" s="51" t="s">
        <v>0</v>
      </c>
    </row>
    <row r="5" spans="5:12" ht="15">
      <c r="E5" s="86"/>
      <c r="F5" s="51" t="s">
        <v>0</v>
      </c>
      <c r="G5" s="83" t="s">
        <v>31</v>
      </c>
      <c r="I5" s="83" t="s">
        <v>106</v>
      </c>
      <c r="J5" s="87" t="s">
        <v>30</v>
      </c>
      <c r="K5" s="87" t="s">
        <v>400</v>
      </c>
      <c r="L5" s="51" t="s">
        <v>0</v>
      </c>
    </row>
    <row r="6" spans="3:12" ht="15">
      <c r="C6" s="2" t="s">
        <v>8</v>
      </c>
      <c r="D6" s="66"/>
      <c r="E6" s="88"/>
      <c r="F6" s="51" t="s">
        <v>0</v>
      </c>
      <c r="G6" s="83" t="s">
        <v>175</v>
      </c>
      <c r="I6" s="83" t="s">
        <v>363</v>
      </c>
      <c r="J6" s="87" t="s">
        <v>30</v>
      </c>
      <c r="K6" s="87" t="s">
        <v>401</v>
      </c>
      <c r="L6" s="51" t="s">
        <v>0</v>
      </c>
    </row>
    <row r="7" spans="2:12" ht="15">
      <c r="B7" s="145" t="s">
        <v>156</v>
      </c>
      <c r="C7" s="69" t="s">
        <v>22</v>
      </c>
      <c r="D7" s="314" t="s">
        <v>9</v>
      </c>
      <c r="E7" s="89"/>
      <c r="F7" s="51" t="s">
        <v>0</v>
      </c>
      <c r="G7" s="86"/>
      <c r="I7" s="83" t="s">
        <v>130</v>
      </c>
      <c r="J7" s="87" t="s">
        <v>30</v>
      </c>
      <c r="K7" s="87" t="s">
        <v>402</v>
      </c>
      <c r="L7" s="51" t="s">
        <v>0</v>
      </c>
    </row>
    <row r="8" spans="2:12" ht="15">
      <c r="B8" s="90"/>
      <c r="C8" s="91" t="s">
        <v>114</v>
      </c>
      <c r="D8" s="315" t="s">
        <v>9</v>
      </c>
      <c r="E8" s="65"/>
      <c r="F8" s="51" t="s">
        <v>0</v>
      </c>
      <c r="G8" s="86"/>
      <c r="I8" s="83" t="s">
        <v>176</v>
      </c>
      <c r="J8" s="87" t="s">
        <v>175</v>
      </c>
      <c r="K8" s="87" t="s">
        <v>403</v>
      </c>
      <c r="L8" s="51" t="s">
        <v>0</v>
      </c>
    </row>
    <row r="9" spans="2:12" ht="15">
      <c r="B9" s="18"/>
      <c r="C9" s="92"/>
      <c r="D9" s="97"/>
      <c r="E9" s="65"/>
      <c r="F9" s="51" t="s">
        <v>0</v>
      </c>
      <c r="I9" s="83" t="s">
        <v>35</v>
      </c>
      <c r="J9" s="87" t="s">
        <v>30</v>
      </c>
      <c r="K9" s="87" t="s">
        <v>404</v>
      </c>
      <c r="L9" s="51" t="s">
        <v>0</v>
      </c>
    </row>
    <row r="10" spans="2:12" ht="15">
      <c r="B10" s="145" t="s">
        <v>156</v>
      </c>
      <c r="C10" s="339" t="s">
        <v>396</v>
      </c>
      <c r="D10" s="195" t="s">
        <v>9</v>
      </c>
      <c r="F10" s="51" t="s">
        <v>0</v>
      </c>
      <c r="I10" s="83" t="s">
        <v>107</v>
      </c>
      <c r="J10" s="87" t="s">
        <v>30</v>
      </c>
      <c r="K10" s="87" t="s">
        <v>405</v>
      </c>
      <c r="L10" s="51" t="s">
        <v>0</v>
      </c>
    </row>
    <row r="11" spans="3:12" ht="15">
      <c r="C11" s="339" t="s">
        <v>397</v>
      </c>
      <c r="D11" s="342" t="str">
        <f>$D$14&amp;"-"&amp;$D$10</f>
        <v>---</v>
      </c>
      <c r="F11" s="51" t="s">
        <v>0</v>
      </c>
      <c r="I11" s="83" t="s">
        <v>131</v>
      </c>
      <c r="J11" s="87" t="s">
        <v>132</v>
      </c>
      <c r="K11" s="87" t="s">
        <v>406</v>
      </c>
      <c r="L11" s="51" t="s">
        <v>0</v>
      </c>
    </row>
    <row r="12" spans="6:12" ht="15">
      <c r="F12" s="51" t="s">
        <v>0</v>
      </c>
      <c r="I12" s="83" t="s">
        <v>203</v>
      </c>
      <c r="J12" s="87" t="s">
        <v>30</v>
      </c>
      <c r="K12" s="87" t="s">
        <v>407</v>
      </c>
      <c r="L12" s="51" t="s">
        <v>0</v>
      </c>
    </row>
    <row r="13" spans="3:12" ht="15">
      <c r="C13" s="69" t="s">
        <v>15</v>
      </c>
      <c r="D13" s="341" t="s">
        <v>9</v>
      </c>
      <c r="F13" s="51" t="s">
        <v>0</v>
      </c>
      <c r="I13" s="83" t="s">
        <v>108</v>
      </c>
      <c r="J13" s="87" t="s">
        <v>30</v>
      </c>
      <c r="K13" s="87" t="s">
        <v>408</v>
      </c>
      <c r="L13" s="51" t="s">
        <v>0</v>
      </c>
    </row>
    <row r="14" spans="3:12" ht="15">
      <c r="C14" s="91" t="s">
        <v>409</v>
      </c>
      <c r="D14" s="231" t="str">
        <f>VLOOKUP(D13,I2:K17,3,FALSE)</f>
        <v>-</v>
      </c>
      <c r="F14" s="51" t="s">
        <v>0</v>
      </c>
      <c r="I14" s="83" t="s">
        <v>36</v>
      </c>
      <c r="J14" s="87" t="s">
        <v>30</v>
      </c>
      <c r="K14" s="87" t="s">
        <v>410</v>
      </c>
      <c r="L14" s="51" t="s">
        <v>0</v>
      </c>
    </row>
    <row r="15" spans="3:12" ht="15">
      <c r="C15" s="93" t="s">
        <v>13</v>
      </c>
      <c r="D15" s="80" t="str">
        <f>VLOOKUP(D13,I2:J17,2,FALSE)</f>
        <v>-</v>
      </c>
      <c r="F15" s="51" t="s">
        <v>0</v>
      </c>
      <c r="I15" s="83" t="s">
        <v>133</v>
      </c>
      <c r="J15" s="87" t="s">
        <v>30</v>
      </c>
      <c r="K15" s="87" t="s">
        <v>411</v>
      </c>
      <c r="L15" s="51" t="s">
        <v>0</v>
      </c>
    </row>
    <row r="16" spans="3:12" ht="15">
      <c r="C16" s="91" t="s">
        <v>14</v>
      </c>
      <c r="D16" s="94" t="s">
        <v>9</v>
      </c>
      <c r="F16" s="51" t="s">
        <v>0</v>
      </c>
      <c r="I16" s="83" t="s">
        <v>109</v>
      </c>
      <c r="J16" s="24" t="s">
        <v>30</v>
      </c>
      <c r="K16" s="87" t="s">
        <v>412</v>
      </c>
      <c r="L16" s="51" t="s">
        <v>0</v>
      </c>
    </row>
    <row r="17" spans="3:12" ht="15">
      <c r="C17" s="67" t="s">
        <v>11</v>
      </c>
      <c r="D17" s="95">
        <v>2018</v>
      </c>
      <c r="F17" s="51" t="s">
        <v>0</v>
      </c>
      <c r="I17" s="83" t="s">
        <v>413</v>
      </c>
      <c r="J17" s="24" t="s">
        <v>31</v>
      </c>
      <c r="K17" s="87" t="s">
        <v>37</v>
      </c>
      <c r="L17" s="51" t="s">
        <v>0</v>
      </c>
    </row>
    <row r="18" spans="3:12" ht="15">
      <c r="C18" s="68" t="s">
        <v>12</v>
      </c>
      <c r="D18" s="312" t="s">
        <v>369</v>
      </c>
      <c r="F18" s="51" t="s">
        <v>0</v>
      </c>
      <c r="I18" s="86"/>
      <c r="L18" s="51" t="s">
        <v>0</v>
      </c>
    </row>
    <row r="19" spans="6:12" ht="15">
      <c r="F19" s="51" t="s">
        <v>0</v>
      </c>
      <c r="I19" s="86"/>
      <c r="L19" s="51" t="s">
        <v>0</v>
      </c>
    </row>
    <row r="20" spans="3:12" s="35" customFormat="1" ht="15">
      <c r="C20" s="93" t="s">
        <v>10</v>
      </c>
      <c r="D20" s="98" t="s">
        <v>9</v>
      </c>
      <c r="E20" s="24"/>
      <c r="F20" s="51" t="s">
        <v>0</v>
      </c>
      <c r="I20" s="86"/>
      <c r="K20" s="214"/>
      <c r="L20" s="51"/>
    </row>
    <row r="21" spans="4:12" ht="15">
      <c r="D21" s="87"/>
      <c r="E21" s="35"/>
      <c r="F21" s="51" t="s">
        <v>0</v>
      </c>
      <c r="I21" s="86"/>
      <c r="L21" s="51" t="s">
        <v>0</v>
      </c>
    </row>
    <row r="22" spans="3:12" ht="15">
      <c r="C22" s="93" t="s">
        <v>16</v>
      </c>
      <c r="D22" s="166" t="s">
        <v>9</v>
      </c>
      <c r="F22" s="51" t="s">
        <v>0</v>
      </c>
      <c r="L22" s="51" t="s">
        <v>0</v>
      </c>
    </row>
    <row r="23" spans="6:12" ht="15">
      <c r="F23" s="51" t="s">
        <v>0</v>
      </c>
      <c r="L23" s="51" t="s">
        <v>0</v>
      </c>
    </row>
    <row r="24" spans="3:12" ht="15">
      <c r="C24" s="2" t="s">
        <v>17</v>
      </c>
      <c r="D24" s="66"/>
      <c r="E24" s="88"/>
      <c r="F24" s="51" t="s">
        <v>0</v>
      </c>
      <c r="L24" s="51" t="s">
        <v>0</v>
      </c>
    </row>
    <row r="25" spans="3:12" ht="15">
      <c r="C25" s="69" t="s">
        <v>23</v>
      </c>
      <c r="D25" s="99" t="s">
        <v>9</v>
      </c>
      <c r="E25" s="89"/>
      <c r="F25" s="51" t="s">
        <v>0</v>
      </c>
      <c r="L25" s="51" t="s">
        <v>0</v>
      </c>
    </row>
    <row r="26" spans="3:12" ht="15">
      <c r="C26" s="70" t="s">
        <v>18</v>
      </c>
      <c r="D26" s="100" t="s">
        <v>9</v>
      </c>
      <c r="E26" s="89"/>
      <c r="F26" s="51" t="s">
        <v>0</v>
      </c>
      <c r="L26" s="51" t="s">
        <v>0</v>
      </c>
    </row>
    <row r="27" spans="3:12" ht="15">
      <c r="C27" s="70" t="s">
        <v>19</v>
      </c>
      <c r="D27" s="100" t="s">
        <v>9</v>
      </c>
      <c r="E27" s="89"/>
      <c r="F27" s="51" t="s">
        <v>0</v>
      </c>
      <c r="L27" s="51" t="s">
        <v>0</v>
      </c>
    </row>
    <row r="28" spans="3:12" ht="15">
      <c r="C28" s="70" t="s">
        <v>20</v>
      </c>
      <c r="D28" s="100" t="s">
        <v>9</v>
      </c>
      <c r="E28" s="89"/>
      <c r="F28" s="51" t="s">
        <v>0</v>
      </c>
      <c r="L28" s="51" t="s">
        <v>0</v>
      </c>
    </row>
    <row r="29" spans="3:12" ht="15">
      <c r="C29" s="91" t="s">
        <v>21</v>
      </c>
      <c r="D29" s="101" t="s">
        <v>9</v>
      </c>
      <c r="E29" s="89"/>
      <c r="F29" s="51" t="s">
        <v>0</v>
      </c>
      <c r="L29" s="51" t="s">
        <v>0</v>
      </c>
    </row>
    <row r="30" spans="3:12" ht="15">
      <c r="C30" s="69" t="s">
        <v>23</v>
      </c>
      <c r="D30" s="99" t="s">
        <v>9</v>
      </c>
      <c r="E30" s="89"/>
      <c r="F30" s="51" t="s">
        <v>0</v>
      </c>
      <c r="L30" s="51" t="s">
        <v>0</v>
      </c>
    </row>
    <row r="31" spans="3:12" ht="15">
      <c r="C31" s="70" t="s">
        <v>18</v>
      </c>
      <c r="D31" s="100" t="s">
        <v>9</v>
      </c>
      <c r="E31" s="89"/>
      <c r="F31" s="51" t="s">
        <v>0</v>
      </c>
      <c r="L31" s="51" t="s">
        <v>0</v>
      </c>
    </row>
    <row r="32" spans="3:12" ht="15">
      <c r="C32" s="70" t="s">
        <v>19</v>
      </c>
      <c r="D32" s="100" t="s">
        <v>9</v>
      </c>
      <c r="E32" s="89"/>
      <c r="F32" s="51" t="s">
        <v>0</v>
      </c>
      <c r="L32" s="51" t="s">
        <v>0</v>
      </c>
    </row>
    <row r="33" spans="3:12" ht="15">
      <c r="C33" s="70" t="s">
        <v>20</v>
      </c>
      <c r="D33" s="100" t="s">
        <v>9</v>
      </c>
      <c r="E33" s="89"/>
      <c r="F33" s="215" t="s">
        <v>0</v>
      </c>
      <c r="L33" s="215" t="s">
        <v>0</v>
      </c>
    </row>
    <row r="34" spans="3:12" ht="15">
      <c r="C34" s="91" t="s">
        <v>21</v>
      </c>
      <c r="D34" s="101" t="s">
        <v>9</v>
      </c>
      <c r="E34" s="89"/>
      <c r="F34" s="215" t="s">
        <v>0</v>
      </c>
      <c r="L34" s="215" t="s">
        <v>0</v>
      </c>
    </row>
    <row r="35" spans="1:12" ht="15">
      <c r="A35" s="51" t="s">
        <v>0</v>
      </c>
      <c r="B35" s="51" t="s">
        <v>0</v>
      </c>
      <c r="C35" s="51" t="s">
        <v>0</v>
      </c>
      <c r="D35" s="51" t="s">
        <v>0</v>
      </c>
      <c r="E35" s="51" t="s">
        <v>0</v>
      </c>
      <c r="F35" s="51" t="s">
        <v>0</v>
      </c>
      <c r="G35" s="51" t="s">
        <v>0</v>
      </c>
      <c r="H35" s="51" t="s">
        <v>0</v>
      </c>
      <c r="I35" s="51" t="s">
        <v>0</v>
      </c>
      <c r="J35" s="51" t="s">
        <v>0</v>
      </c>
      <c r="K35" s="215" t="s">
        <v>0</v>
      </c>
      <c r="L35" s="51" t="s">
        <v>0</v>
      </c>
    </row>
    <row r="38" spans="1:5" ht="15">
      <c r="A38" s="86"/>
      <c r="B38" s="86"/>
      <c r="C38" s="86"/>
      <c r="D38" s="86"/>
      <c r="E38" s="86"/>
    </row>
    <row r="39" spans="1:5" ht="15">
      <c r="A39" s="86"/>
      <c r="B39" s="86"/>
      <c r="C39" s="86"/>
      <c r="D39" s="86"/>
      <c r="E39" s="86"/>
    </row>
    <row r="40" spans="1:5" ht="15">
      <c r="A40" s="86"/>
      <c r="B40" s="86"/>
      <c r="C40" s="86"/>
      <c r="D40" s="84"/>
      <c r="E40" s="86"/>
    </row>
    <row r="41" spans="1:5" ht="15">
      <c r="A41" s="86"/>
      <c r="B41" s="86"/>
      <c r="C41" s="86"/>
      <c r="D41" s="84"/>
      <c r="E41" s="86"/>
    </row>
    <row r="42" spans="1:5" ht="15">
      <c r="A42" s="86"/>
      <c r="B42" s="86"/>
      <c r="C42" s="86"/>
      <c r="D42" s="84"/>
      <c r="E42" s="86"/>
    </row>
    <row r="43" spans="1:5" ht="15">
      <c r="A43" s="86"/>
      <c r="B43" s="86"/>
      <c r="C43" s="86"/>
      <c r="D43" s="84"/>
      <c r="E43" s="86"/>
    </row>
    <row r="44" spans="1:5" ht="15">
      <c r="A44" s="86"/>
      <c r="B44" s="86"/>
      <c r="C44" s="86"/>
      <c r="D44" s="84"/>
      <c r="E44" s="86"/>
    </row>
    <row r="45" spans="1:5" ht="15">
      <c r="A45" s="86"/>
      <c r="B45" s="86"/>
      <c r="C45" s="86"/>
      <c r="D45" s="84"/>
      <c r="E45" s="86"/>
    </row>
    <row r="46" spans="1:5" ht="15">
      <c r="A46" s="86"/>
      <c r="B46" s="86"/>
      <c r="C46" s="86"/>
      <c r="D46" s="84"/>
      <c r="E46" s="86"/>
    </row>
    <row r="47" spans="1:5" ht="15">
      <c r="A47" s="86"/>
      <c r="B47" s="86"/>
      <c r="C47" s="86"/>
      <c r="D47" s="84"/>
      <c r="E47" s="86"/>
    </row>
    <row r="48" spans="1:5" ht="15">
      <c r="A48" s="86"/>
      <c r="B48" s="86"/>
      <c r="C48" s="86"/>
      <c r="D48" s="84"/>
      <c r="E48" s="86"/>
    </row>
    <row r="49" spans="1:5" ht="15">
      <c r="A49" s="86"/>
      <c r="B49" s="86"/>
      <c r="C49" s="86"/>
      <c r="D49" s="84"/>
      <c r="E49" s="86"/>
    </row>
    <row r="50" spans="1:5" ht="15">
      <c r="A50" s="86"/>
      <c r="B50" s="86"/>
      <c r="C50" s="86"/>
      <c r="D50" s="84"/>
      <c r="E50" s="86"/>
    </row>
    <row r="51" spans="1:5" ht="15">
      <c r="A51" s="86"/>
      <c r="B51" s="86"/>
      <c r="C51" s="86"/>
      <c r="D51" s="84"/>
      <c r="E51" s="86"/>
    </row>
    <row r="52" spans="1:5" ht="15">
      <c r="A52" s="86"/>
      <c r="B52" s="86"/>
      <c r="C52" s="86"/>
      <c r="D52" s="84"/>
      <c r="E52" s="86"/>
    </row>
    <row r="53" spans="1:5" ht="15">
      <c r="A53" s="86"/>
      <c r="B53" s="86"/>
      <c r="C53" s="86"/>
      <c r="D53" s="84"/>
      <c r="E53" s="86"/>
    </row>
    <row r="54" spans="1:5" ht="15">
      <c r="A54" s="86"/>
      <c r="B54" s="86"/>
      <c r="C54" s="86"/>
      <c r="D54" s="84"/>
      <c r="E54" s="86"/>
    </row>
    <row r="55" spans="1:5" ht="15">
      <c r="A55" s="86"/>
      <c r="B55" s="86"/>
      <c r="C55" s="86"/>
      <c r="D55" s="84"/>
      <c r="E55" s="86"/>
    </row>
    <row r="56" spans="1:5" ht="15">
      <c r="A56" s="86"/>
      <c r="B56" s="86"/>
      <c r="C56" s="86"/>
      <c r="D56" s="86"/>
      <c r="E56" s="86"/>
    </row>
    <row r="57" spans="1:5" ht="15">
      <c r="A57" s="86"/>
      <c r="B57" s="86"/>
      <c r="C57" s="86"/>
      <c r="D57" s="86"/>
      <c r="E57" s="86"/>
    </row>
    <row r="58" spans="1:5" ht="15">
      <c r="A58" s="86"/>
      <c r="B58" s="86"/>
      <c r="C58" s="86"/>
      <c r="D58" s="86"/>
      <c r="E58" s="86"/>
    </row>
    <row r="59" spans="1:5" ht="15">
      <c r="A59" s="86"/>
      <c r="B59" s="86"/>
      <c r="C59" s="86"/>
      <c r="D59" s="86"/>
      <c r="E59" s="86"/>
    </row>
    <row r="60" spans="1:5" ht="15">
      <c r="A60" s="86"/>
      <c r="B60" s="86"/>
      <c r="C60" s="86"/>
      <c r="D60" s="86"/>
      <c r="E60" s="86"/>
    </row>
    <row r="61" spans="1:5" ht="15">
      <c r="A61" s="86"/>
      <c r="B61" s="86"/>
      <c r="C61" s="86"/>
      <c r="D61" s="86"/>
      <c r="E61" s="86"/>
    </row>
    <row r="62" spans="1:5" ht="15">
      <c r="A62" s="86"/>
      <c r="B62" s="86"/>
      <c r="C62" s="86"/>
      <c r="D62" s="86"/>
      <c r="E62" s="86"/>
    </row>
  </sheetData>
  <sheetProtection formatCells="0"/>
  <dataValidations count="3">
    <dataValidation type="list" allowBlank="1" showInputMessage="1" showErrorMessage="1" sqref="D16">
      <formula1>$H$2:$H$4</formula1>
    </dataValidation>
    <dataValidation type="textLength" operator="equal" allowBlank="1" showInputMessage="1" showErrorMessage="1" error="Participant code should consist of exactly 6 characters." sqref="D10">
      <formula1>6</formula1>
    </dataValidation>
    <dataValidation type="list" allowBlank="1" showInputMessage="1" showErrorMessage="1" sqref="D13">
      <formula1>$I$2:$I$17</formula1>
    </dataValidation>
  </dataValidations>
  <printOptions/>
  <pageMargins left="0.7" right="0.7" top="0.787401575" bottom="0.787401575" header="0.3" footer="0.3"/>
  <pageSetup horizontalDpi="600" verticalDpi="600" orientation="landscape" paperSize="9" r:id="rId3"/>
  <headerFooter>
    <oddFooter>&amp;CParticipant&amp;R&amp;P / &amp;N</oddFooter>
  </headerFooter>
  <legacyDrawing r:id="rId2"/>
</worksheet>
</file>

<file path=xl/worksheets/sheet4.xml><?xml version="1.0" encoding="utf-8"?>
<worksheet xmlns="http://schemas.openxmlformats.org/spreadsheetml/2006/main" xmlns:r="http://schemas.openxmlformats.org/officeDocument/2006/relationships">
  <sheetPr>
    <tabColor theme="4"/>
    <pageSetUpPr fitToPage="1"/>
  </sheetPr>
  <dimension ref="A1:H73"/>
  <sheetViews>
    <sheetView zoomScalePageLayoutView="0" workbookViewId="0" topLeftCell="A1">
      <selection activeCell="G4" sqref="G4"/>
    </sheetView>
  </sheetViews>
  <sheetFormatPr defaultColWidth="11.421875" defaultRowHeight="15"/>
  <cols>
    <col min="1" max="2" width="12.28125" style="35" customWidth="1"/>
    <col min="3" max="3" width="56.8515625" style="35" customWidth="1"/>
    <col min="4" max="4" width="19.28125" style="35" customWidth="1"/>
    <col min="5" max="5" width="11.28125" style="35" customWidth="1"/>
    <col min="6" max="7" width="19.28125" style="35" customWidth="1"/>
    <col min="8" max="8" width="3.7109375" style="35" customWidth="1"/>
    <col min="9" max="16384" width="11.421875" style="22" customWidth="1"/>
  </cols>
  <sheetData>
    <row r="1" spans="3:8" ht="15">
      <c r="C1" s="49" t="str">
        <f>Participant!$C$1</f>
        <v>-</v>
      </c>
      <c r="D1" s="50"/>
      <c r="E1" s="50"/>
      <c r="F1" s="50"/>
      <c r="G1" s="167" t="str">
        <f>Version</f>
        <v>EIOPA-ST-Templates-(20190522)</v>
      </c>
      <c r="H1" s="51" t="s">
        <v>0</v>
      </c>
    </row>
    <row r="2" spans="3:8" ht="18.75">
      <c r="C2" s="28" t="str">
        <f>Participant!$C$2</f>
        <v>-</v>
      </c>
      <c r="D2" s="82" t="s">
        <v>174</v>
      </c>
      <c r="E2" s="71"/>
      <c r="F2" s="52"/>
      <c r="G2" s="25" t="str">
        <f>Participant!$E$2</f>
        <v>2018 - - (-)</v>
      </c>
      <c r="H2" s="51" t="s">
        <v>0</v>
      </c>
    </row>
    <row r="3" spans="3:8" ht="15">
      <c r="C3" s="19"/>
      <c r="H3" s="51" t="s">
        <v>0</v>
      </c>
    </row>
    <row r="4" spans="3:8" ht="15">
      <c r="C4" s="39" t="s">
        <v>38</v>
      </c>
      <c r="G4" s="180" t="str">
        <f>HYPERLINK("#'P.Index'!D8","&gt;&gt; goto index")</f>
        <v>&gt;&gt; goto index</v>
      </c>
      <c r="H4" s="51" t="s">
        <v>0</v>
      </c>
    </row>
    <row r="5" spans="3:8" ht="15">
      <c r="C5" s="40" t="s">
        <v>39</v>
      </c>
      <c r="D5" s="54"/>
      <c r="E5" s="54"/>
      <c r="G5" s="53"/>
      <c r="H5" s="51" t="s">
        <v>0</v>
      </c>
    </row>
    <row r="6" spans="3:8" ht="15">
      <c r="C6" s="41" t="s">
        <v>40</v>
      </c>
      <c r="D6" s="54"/>
      <c r="E6" s="54"/>
      <c r="G6" s="54"/>
      <c r="H6" s="51" t="s">
        <v>0</v>
      </c>
    </row>
    <row r="7" spans="2:8" ht="15">
      <c r="B7" s="54"/>
      <c r="C7" s="21"/>
      <c r="D7" s="72"/>
      <c r="E7" s="54"/>
      <c r="F7" s="55"/>
      <c r="G7" s="54"/>
      <c r="H7" s="51" t="s">
        <v>0</v>
      </c>
    </row>
    <row r="8" spans="2:8" ht="15">
      <c r="B8" s="54"/>
      <c r="C8" s="103"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D8" s="72"/>
      <c r="E8" s="54"/>
      <c r="F8" s="55"/>
      <c r="G8" s="54"/>
      <c r="H8" s="51" t="s">
        <v>0</v>
      </c>
    </row>
    <row r="9" spans="2:8" ht="15">
      <c r="B9" s="54"/>
      <c r="C9" s="21"/>
      <c r="D9" s="72"/>
      <c r="E9" s="54"/>
      <c r="F9" s="55"/>
      <c r="G9" s="54"/>
      <c r="H9" s="51" t="s">
        <v>0</v>
      </c>
    </row>
    <row r="10" spans="3:8" ht="31.5">
      <c r="C10" s="128" t="s">
        <v>185</v>
      </c>
      <c r="D10" s="129" t="s">
        <v>43</v>
      </c>
      <c r="E10" s="129"/>
      <c r="F10" s="129" t="s">
        <v>157</v>
      </c>
      <c r="G10" s="130"/>
      <c r="H10" s="131" t="s">
        <v>0</v>
      </c>
    </row>
    <row r="11" spans="3:8" ht="45">
      <c r="C11" s="56"/>
      <c r="D11" s="20" t="s">
        <v>44</v>
      </c>
      <c r="E11" s="57"/>
      <c r="F11" s="5" t="s">
        <v>44</v>
      </c>
      <c r="G11" s="73" t="s">
        <v>110</v>
      </c>
      <c r="H11" s="51" t="s">
        <v>0</v>
      </c>
    </row>
    <row r="12" spans="3:8" ht="15">
      <c r="C12" s="137" t="s">
        <v>26</v>
      </c>
      <c r="D12" s="136">
        <f>SUM(D13:D17)</f>
        <v>0</v>
      </c>
      <c r="E12" s="59"/>
      <c r="F12" s="74">
        <f>SUM(F13:F17)</f>
        <v>0</v>
      </c>
      <c r="G12" s="75" t="str">
        <f aca="true" t="shared" si="0" ref="G12:G30">IF(SUM(D12)=0,"%",(SUM(F12)/SUM(D12)-1))</f>
        <v>%</v>
      </c>
      <c r="H12" s="51" t="s">
        <v>0</v>
      </c>
    </row>
    <row r="13" spans="3:8" ht="15">
      <c r="C13" s="310" t="s">
        <v>134</v>
      </c>
      <c r="D13" s="192" t="s">
        <v>9</v>
      </c>
      <c r="E13" s="60"/>
      <c r="F13" s="190" t="s">
        <v>9</v>
      </c>
      <c r="G13" s="76" t="str">
        <f t="shared" si="0"/>
        <v>%</v>
      </c>
      <c r="H13" s="51" t="s">
        <v>0</v>
      </c>
    </row>
    <row r="14" spans="3:8" ht="15">
      <c r="C14" s="310" t="s">
        <v>364</v>
      </c>
      <c r="D14" s="192" t="s">
        <v>9</v>
      </c>
      <c r="E14" s="60"/>
      <c r="F14" s="190" t="s">
        <v>9</v>
      </c>
      <c r="G14" s="76" t="str">
        <f t="shared" si="0"/>
        <v>%</v>
      </c>
      <c r="H14" s="51" t="s">
        <v>0</v>
      </c>
    </row>
    <row r="15" spans="3:8" ht="15">
      <c r="C15" s="310" t="s">
        <v>365</v>
      </c>
      <c r="D15" s="192" t="s">
        <v>9</v>
      </c>
      <c r="E15" s="60"/>
      <c r="F15" s="190" t="s">
        <v>9</v>
      </c>
      <c r="G15" s="76" t="str">
        <f t="shared" si="0"/>
        <v>%</v>
      </c>
      <c r="H15" s="51" t="s">
        <v>0</v>
      </c>
    </row>
    <row r="16" spans="3:8" ht="15">
      <c r="C16" s="184" t="s">
        <v>206</v>
      </c>
      <c r="D16" s="192" t="s">
        <v>9</v>
      </c>
      <c r="E16" s="60"/>
      <c r="F16" s="190" t="s">
        <v>9</v>
      </c>
      <c r="G16" s="76" t="str">
        <f t="shared" si="0"/>
        <v>%</v>
      </c>
      <c r="H16" s="51" t="s">
        <v>0</v>
      </c>
    </row>
    <row r="17" spans="3:8" ht="15">
      <c r="C17" s="185" t="s">
        <v>207</v>
      </c>
      <c r="D17" s="193" t="s">
        <v>9</v>
      </c>
      <c r="E17" s="61"/>
      <c r="F17" s="191" t="s">
        <v>9</v>
      </c>
      <c r="G17" s="77" t="str">
        <f t="shared" si="0"/>
        <v>%</v>
      </c>
      <c r="H17" s="51" t="s">
        <v>0</v>
      </c>
    </row>
    <row r="18" spans="3:8" ht="15">
      <c r="C18" s="133" t="s">
        <v>27</v>
      </c>
      <c r="D18" s="74">
        <f>SUM(D19,D26)</f>
        <v>0</v>
      </c>
      <c r="E18" s="59"/>
      <c r="F18" s="74">
        <f>SUM(F19,F26)</f>
        <v>0</v>
      </c>
      <c r="G18" s="75" t="str">
        <f t="shared" si="0"/>
        <v>%</v>
      </c>
      <c r="H18" s="51" t="s">
        <v>0</v>
      </c>
    </row>
    <row r="19" spans="3:8" ht="15">
      <c r="C19" s="62" t="s">
        <v>45</v>
      </c>
      <c r="D19" s="78">
        <f>SUM(D20:D25)</f>
        <v>0</v>
      </c>
      <c r="E19" s="60"/>
      <c r="F19" s="211">
        <f>SUM(F20:F25)</f>
        <v>0</v>
      </c>
      <c r="G19" s="76" t="str">
        <f t="shared" si="0"/>
        <v>%</v>
      </c>
      <c r="H19" s="51" t="s">
        <v>0</v>
      </c>
    </row>
    <row r="20" spans="1:8" s="204" customFormat="1" ht="15">
      <c r="A20" s="205"/>
      <c r="B20" s="205"/>
      <c r="C20" s="290" t="s">
        <v>219</v>
      </c>
      <c r="D20" s="230" t="s">
        <v>9</v>
      </c>
      <c r="E20" s="207"/>
      <c r="F20" s="230" t="s">
        <v>9</v>
      </c>
      <c r="G20" s="210" t="str">
        <f t="shared" si="0"/>
        <v>%</v>
      </c>
      <c r="H20" s="215" t="s">
        <v>0</v>
      </c>
    </row>
    <row r="21" spans="1:8" s="204" customFormat="1" ht="15">
      <c r="A21" s="205"/>
      <c r="B21" s="205"/>
      <c r="C21" s="290" t="s">
        <v>366</v>
      </c>
      <c r="D21" s="230" t="s">
        <v>9</v>
      </c>
      <c r="E21" s="207"/>
      <c r="F21" s="230" t="s">
        <v>9</v>
      </c>
      <c r="G21" s="210" t="str">
        <f t="shared" si="0"/>
        <v>%</v>
      </c>
      <c r="H21" s="215" t="s">
        <v>0</v>
      </c>
    </row>
    <row r="22" spans="1:8" s="204" customFormat="1" ht="15">
      <c r="A22" s="205"/>
      <c r="B22" s="205"/>
      <c r="C22" s="290" t="s">
        <v>367</v>
      </c>
      <c r="D22" s="230" t="s">
        <v>9</v>
      </c>
      <c r="E22" s="207"/>
      <c r="F22" s="230" t="s">
        <v>9</v>
      </c>
      <c r="G22" s="210" t="str">
        <f t="shared" si="0"/>
        <v>%</v>
      </c>
      <c r="H22" s="215" t="s">
        <v>0</v>
      </c>
    </row>
    <row r="23" spans="3:8" ht="15">
      <c r="C23" s="290" t="s">
        <v>53</v>
      </c>
      <c r="D23" s="190" t="s">
        <v>9</v>
      </c>
      <c r="E23" s="60"/>
      <c r="F23" s="230" t="s">
        <v>9</v>
      </c>
      <c r="G23" s="76" t="str">
        <f t="shared" si="0"/>
        <v>%</v>
      </c>
      <c r="H23" s="215" t="s">
        <v>0</v>
      </c>
    </row>
    <row r="24" spans="3:8" ht="15">
      <c r="C24" s="290" t="s">
        <v>135</v>
      </c>
      <c r="D24" s="190" t="s">
        <v>9</v>
      </c>
      <c r="E24" s="60"/>
      <c r="F24" s="190" t="s">
        <v>9</v>
      </c>
      <c r="G24" s="76" t="str">
        <f t="shared" si="0"/>
        <v>%</v>
      </c>
      <c r="H24" s="215" t="s">
        <v>0</v>
      </c>
    </row>
    <row r="25" spans="3:8" ht="15">
      <c r="C25" s="290" t="s">
        <v>136</v>
      </c>
      <c r="D25" s="190" t="s">
        <v>9</v>
      </c>
      <c r="E25" s="60"/>
      <c r="F25" s="190" t="s">
        <v>9</v>
      </c>
      <c r="G25" s="76" t="str">
        <f t="shared" si="0"/>
        <v>%</v>
      </c>
      <c r="H25" s="215" t="s">
        <v>0</v>
      </c>
    </row>
    <row r="26" spans="3:8" ht="15">
      <c r="C26" s="289" t="s">
        <v>140</v>
      </c>
      <c r="D26" s="78">
        <f>SUM(D27:D29)</f>
        <v>0</v>
      </c>
      <c r="E26" s="60"/>
      <c r="F26" s="78">
        <f>SUM(F27:F29)</f>
        <v>0</v>
      </c>
      <c r="G26" s="76" t="str">
        <f t="shared" si="0"/>
        <v>%</v>
      </c>
      <c r="H26" s="215" t="s">
        <v>0</v>
      </c>
    </row>
    <row r="27" spans="3:8" ht="15">
      <c r="C27" s="290" t="s">
        <v>137</v>
      </c>
      <c r="D27" s="190" t="s">
        <v>9</v>
      </c>
      <c r="E27" s="60"/>
      <c r="F27" s="190" t="s">
        <v>9</v>
      </c>
      <c r="G27" s="76" t="str">
        <f t="shared" si="0"/>
        <v>%</v>
      </c>
      <c r="H27" s="215" t="s">
        <v>0</v>
      </c>
    </row>
    <row r="28" spans="3:8" ht="15">
      <c r="C28" s="290" t="s">
        <v>138</v>
      </c>
      <c r="D28" s="401" t="s">
        <v>9</v>
      </c>
      <c r="E28" s="60"/>
      <c r="F28" s="190" t="s">
        <v>9</v>
      </c>
      <c r="G28" s="76" t="str">
        <f t="shared" si="0"/>
        <v>%</v>
      </c>
      <c r="H28" s="215" t="s">
        <v>0</v>
      </c>
    </row>
    <row r="29" spans="3:8" ht="15">
      <c r="C29" s="291" t="s">
        <v>139</v>
      </c>
      <c r="D29" s="191" t="s">
        <v>9</v>
      </c>
      <c r="E29" s="61"/>
      <c r="F29" s="191" t="s">
        <v>9</v>
      </c>
      <c r="G29" s="77" t="str">
        <f t="shared" si="0"/>
        <v>%</v>
      </c>
      <c r="H29" s="215" t="s">
        <v>0</v>
      </c>
    </row>
    <row r="30" spans="3:8" ht="15">
      <c r="C30" s="292" t="s">
        <v>46</v>
      </c>
      <c r="D30" s="225">
        <f>SUM(D32:D37)</f>
        <v>0</v>
      </c>
      <c r="E30" s="218"/>
      <c r="F30" s="231">
        <f>SUM(F32:F37)</f>
        <v>0</v>
      </c>
      <c r="G30" s="224" t="str">
        <f t="shared" si="0"/>
        <v>%</v>
      </c>
      <c r="H30" s="215" t="s">
        <v>0</v>
      </c>
    </row>
    <row r="31" spans="1:8" s="213" customFormat="1" ht="15">
      <c r="A31" s="214"/>
      <c r="B31" s="214"/>
      <c r="C31" s="311" t="s">
        <v>225</v>
      </c>
      <c r="D31" s="232"/>
      <c r="E31" s="229"/>
      <c r="F31" s="232"/>
      <c r="G31" s="232"/>
      <c r="H31" s="215" t="s">
        <v>0</v>
      </c>
    </row>
    <row r="32" spans="1:8" s="213" customFormat="1" ht="15">
      <c r="A32" s="214"/>
      <c r="B32" s="214"/>
      <c r="C32" s="289" t="s">
        <v>219</v>
      </c>
      <c r="D32" s="230" t="s">
        <v>9</v>
      </c>
      <c r="E32" s="217"/>
      <c r="F32" s="230" t="s">
        <v>9</v>
      </c>
      <c r="G32" s="222" t="str">
        <f aca="true" t="shared" si="1" ref="G32:G37">IF(SUM(D32)=0,"%",(SUM(F32)/SUM(D32)-1))</f>
        <v>%</v>
      </c>
      <c r="H32" s="215" t="s">
        <v>0</v>
      </c>
    </row>
    <row r="33" spans="1:8" s="213" customFormat="1" ht="15">
      <c r="A33" s="214"/>
      <c r="B33" s="214"/>
      <c r="C33" s="289" t="s">
        <v>366</v>
      </c>
      <c r="D33" s="230" t="s">
        <v>9</v>
      </c>
      <c r="E33" s="217"/>
      <c r="F33" s="230" t="s">
        <v>9</v>
      </c>
      <c r="G33" s="222" t="str">
        <f t="shared" si="1"/>
        <v>%</v>
      </c>
      <c r="H33" s="215" t="s">
        <v>0</v>
      </c>
    </row>
    <row r="34" spans="1:8" s="213" customFormat="1" ht="15">
      <c r="A34" s="214"/>
      <c r="B34" s="214"/>
      <c r="C34" s="289" t="s">
        <v>367</v>
      </c>
      <c r="D34" s="230" t="s">
        <v>9</v>
      </c>
      <c r="E34" s="217"/>
      <c r="F34" s="230" t="s">
        <v>9</v>
      </c>
      <c r="G34" s="222" t="str">
        <f t="shared" si="1"/>
        <v>%</v>
      </c>
      <c r="H34" s="215" t="s">
        <v>0</v>
      </c>
    </row>
    <row r="35" spans="1:8" s="213" customFormat="1" ht="15">
      <c r="A35" s="214"/>
      <c r="B35" s="214"/>
      <c r="C35" s="289" t="s">
        <v>53</v>
      </c>
      <c r="D35" s="230" t="s">
        <v>9</v>
      </c>
      <c r="E35" s="217"/>
      <c r="F35" s="230" t="s">
        <v>9</v>
      </c>
      <c r="G35" s="222" t="str">
        <f t="shared" si="1"/>
        <v>%</v>
      </c>
      <c r="H35" s="215" t="s">
        <v>0</v>
      </c>
    </row>
    <row r="36" spans="1:8" s="213" customFormat="1" ht="15">
      <c r="A36" s="214"/>
      <c r="B36" s="214"/>
      <c r="C36" s="289" t="s">
        <v>135</v>
      </c>
      <c r="D36" s="230" t="s">
        <v>9</v>
      </c>
      <c r="E36" s="217"/>
      <c r="F36" s="230" t="s">
        <v>9</v>
      </c>
      <c r="G36" s="222" t="str">
        <f t="shared" si="1"/>
        <v>%</v>
      </c>
      <c r="H36" s="215" t="s">
        <v>0</v>
      </c>
    </row>
    <row r="37" spans="1:8" s="213" customFormat="1" ht="15">
      <c r="A37" s="214"/>
      <c r="B37" s="214"/>
      <c r="C37" s="289" t="s">
        <v>136</v>
      </c>
      <c r="D37" s="230" t="s">
        <v>9</v>
      </c>
      <c r="E37" s="217"/>
      <c r="F37" s="230" t="s">
        <v>9</v>
      </c>
      <c r="G37" s="222" t="str">
        <f t="shared" si="1"/>
        <v>%</v>
      </c>
      <c r="H37" s="215" t="s">
        <v>0</v>
      </c>
    </row>
    <row r="38" spans="1:8" s="213" customFormat="1" ht="15">
      <c r="A38" s="214"/>
      <c r="B38" s="214"/>
      <c r="C38" s="311" t="s">
        <v>226</v>
      </c>
      <c r="D38" s="232"/>
      <c r="E38" s="229"/>
      <c r="F38" s="232"/>
      <c r="G38" s="232"/>
      <c r="H38" s="215" t="s">
        <v>0</v>
      </c>
    </row>
    <row r="39" spans="3:8" ht="15">
      <c r="C39" s="289" t="s">
        <v>141</v>
      </c>
      <c r="D39" s="78">
        <f>SUM(D40:D41)</f>
        <v>0</v>
      </c>
      <c r="E39" s="60"/>
      <c r="F39" s="78">
        <f>SUM(F40:F41)</f>
        <v>0</v>
      </c>
      <c r="G39" s="76" t="str">
        <f aca="true" t="shared" si="2" ref="G39:G50">IF(SUM(D39)=0,"%",(SUM(F39)/SUM(D39)-1))</f>
        <v>%</v>
      </c>
      <c r="H39" s="215" t="s">
        <v>0</v>
      </c>
    </row>
    <row r="40" spans="3:8" ht="15">
      <c r="C40" s="290" t="s">
        <v>204</v>
      </c>
      <c r="D40" s="313" t="s">
        <v>9</v>
      </c>
      <c r="E40" s="60"/>
      <c r="F40" s="190" t="s">
        <v>9</v>
      </c>
      <c r="G40" s="76" t="str">
        <f t="shared" si="2"/>
        <v>%</v>
      </c>
      <c r="H40" s="215" t="s">
        <v>0</v>
      </c>
    </row>
    <row r="41" spans="3:8" ht="15">
      <c r="C41" s="290" t="s">
        <v>205</v>
      </c>
      <c r="D41" s="190" t="s">
        <v>9</v>
      </c>
      <c r="E41" s="60"/>
      <c r="F41" s="190" t="s">
        <v>9</v>
      </c>
      <c r="G41" s="76" t="str">
        <f t="shared" si="2"/>
        <v>%</v>
      </c>
      <c r="H41" s="215" t="s">
        <v>0</v>
      </c>
    </row>
    <row r="42" spans="3:8" ht="15">
      <c r="C42" s="289" t="s">
        <v>142</v>
      </c>
      <c r="D42" s="78">
        <f>SUM(D43,D44)</f>
        <v>0</v>
      </c>
      <c r="E42" s="60"/>
      <c r="F42" s="78">
        <f>SUM(F43,F44)</f>
        <v>0</v>
      </c>
      <c r="G42" s="76" t="str">
        <f t="shared" si="2"/>
        <v>%</v>
      </c>
      <c r="H42" s="215" t="s">
        <v>0</v>
      </c>
    </row>
    <row r="43" spans="3:8" ht="15">
      <c r="C43" s="290" t="s">
        <v>47</v>
      </c>
      <c r="D43" s="190" t="s">
        <v>9</v>
      </c>
      <c r="E43" s="60"/>
      <c r="F43" s="190" t="s">
        <v>9</v>
      </c>
      <c r="G43" s="76" t="str">
        <f t="shared" si="2"/>
        <v>%</v>
      </c>
      <c r="H43" s="215" t="s">
        <v>0</v>
      </c>
    </row>
    <row r="44" spans="3:8" ht="15">
      <c r="C44" s="290" t="s">
        <v>48</v>
      </c>
      <c r="D44" s="78">
        <f>SUM(D45:D46)</f>
        <v>0</v>
      </c>
      <c r="E44" s="60"/>
      <c r="F44" s="78">
        <f>SUM(F45:F46)</f>
        <v>0</v>
      </c>
      <c r="G44" s="76" t="str">
        <f t="shared" si="2"/>
        <v>%</v>
      </c>
      <c r="H44" s="215" t="s">
        <v>0</v>
      </c>
    </row>
    <row r="45" spans="3:8" ht="15">
      <c r="C45" s="293" t="s">
        <v>52</v>
      </c>
      <c r="D45" s="313" t="s">
        <v>9</v>
      </c>
      <c r="E45" s="60"/>
      <c r="F45" s="190" t="s">
        <v>9</v>
      </c>
      <c r="G45" s="76" t="str">
        <f t="shared" si="2"/>
        <v>%</v>
      </c>
      <c r="H45" s="215" t="s">
        <v>0</v>
      </c>
    </row>
    <row r="46" spans="3:8" ht="15">
      <c r="C46" s="293" t="s">
        <v>49</v>
      </c>
      <c r="D46" s="190" t="s">
        <v>9</v>
      </c>
      <c r="E46" s="60"/>
      <c r="F46" s="190" t="s">
        <v>9</v>
      </c>
      <c r="G46" s="76" t="str">
        <f t="shared" si="2"/>
        <v>%</v>
      </c>
      <c r="H46" s="215" t="s">
        <v>0</v>
      </c>
    </row>
    <row r="47" spans="1:8" s="204" customFormat="1" ht="15">
      <c r="A47" s="205"/>
      <c r="B47" s="205"/>
      <c r="C47" s="289" t="s">
        <v>220</v>
      </c>
      <c r="D47" s="209" t="s">
        <v>9</v>
      </c>
      <c r="E47" s="207"/>
      <c r="F47" s="203" t="s">
        <v>9</v>
      </c>
      <c r="G47" s="210" t="str">
        <f t="shared" si="2"/>
        <v>%</v>
      </c>
      <c r="H47" s="215" t="s">
        <v>0</v>
      </c>
    </row>
    <row r="48" spans="3:8" ht="15">
      <c r="C48" s="294" t="s">
        <v>54</v>
      </c>
      <c r="D48" s="74">
        <f>SUM(D49:D50)</f>
        <v>0</v>
      </c>
      <c r="E48" s="59"/>
      <c r="F48" s="74">
        <f>SUM(F49:F50)</f>
        <v>0</v>
      </c>
      <c r="G48" s="75" t="str">
        <f t="shared" si="2"/>
        <v>%</v>
      </c>
      <c r="H48" s="215" t="s">
        <v>0</v>
      </c>
    </row>
    <row r="49" spans="3:8" ht="15">
      <c r="C49" s="295" t="s">
        <v>51</v>
      </c>
      <c r="D49" s="190" t="s">
        <v>9</v>
      </c>
      <c r="E49" s="60"/>
      <c r="F49" s="190" t="s">
        <v>9</v>
      </c>
      <c r="G49" s="76" t="str">
        <f t="shared" si="2"/>
        <v>%</v>
      </c>
      <c r="H49" s="215" t="s">
        <v>0</v>
      </c>
    </row>
    <row r="50" spans="3:8" ht="15">
      <c r="C50" s="296" t="s">
        <v>50</v>
      </c>
      <c r="D50" s="191" t="s">
        <v>9</v>
      </c>
      <c r="E50" s="61"/>
      <c r="F50" s="191" t="s">
        <v>9</v>
      </c>
      <c r="G50" s="77" t="str">
        <f t="shared" si="2"/>
        <v>%</v>
      </c>
      <c r="H50" s="215" t="s">
        <v>0</v>
      </c>
    </row>
    <row r="51" spans="3:8" ht="15">
      <c r="C51" s="292" t="s">
        <v>28</v>
      </c>
      <c r="D51" s="212">
        <f>SUM(D52:D55)</f>
        <v>0</v>
      </c>
      <c r="E51" s="64"/>
      <c r="F51" s="219">
        <f>SUM(F52:F55)</f>
        <v>0</v>
      </c>
      <c r="G51" s="79" t="str">
        <f>IF(SUM(D51)=0,"%",IF(SUM(D51)&gt;0,(SUM(F51)/SUM(D51)-1),-(SUM(F51)/SUM(D51)-1)))</f>
        <v>%</v>
      </c>
      <c r="H51" s="215" t="s">
        <v>0</v>
      </c>
    </row>
    <row r="52" spans="1:8" s="204" customFormat="1" ht="15">
      <c r="A52" s="205"/>
      <c r="B52" s="205"/>
      <c r="C52" s="295" t="s">
        <v>221</v>
      </c>
      <c r="D52" s="226" t="s">
        <v>9</v>
      </c>
      <c r="E52" s="216"/>
      <c r="F52" s="226" t="s">
        <v>9</v>
      </c>
      <c r="G52" s="220" t="str">
        <f>IF(SUM(D52)=0,"%",IF(SUM(D52)&gt;0,(SUM(F52)/SUM(D52)-1),-(SUM(F52)/SUM(D52)-1)))</f>
        <v>%</v>
      </c>
      <c r="H52" s="215" t="s">
        <v>0</v>
      </c>
    </row>
    <row r="53" spans="1:8" s="204" customFormat="1" ht="15">
      <c r="A53" s="205"/>
      <c r="B53" s="205"/>
      <c r="C53" s="295" t="s">
        <v>222</v>
      </c>
      <c r="D53" s="230" t="s">
        <v>9</v>
      </c>
      <c r="E53" s="217"/>
      <c r="F53" s="227" t="s">
        <v>9</v>
      </c>
      <c r="G53" s="202" t="str">
        <f>IF(SUM(D53)=0,"%",IF(SUM(D53)&gt;0,(SUM(F53)/SUM(D53)-1),-(SUM(F53)/SUM(D53)-1)))</f>
        <v>%</v>
      </c>
      <c r="H53" s="215" t="s">
        <v>0</v>
      </c>
    </row>
    <row r="54" spans="1:8" s="204" customFormat="1" ht="15">
      <c r="A54" s="205"/>
      <c r="B54" s="205"/>
      <c r="C54" s="295" t="s">
        <v>223</v>
      </c>
      <c r="D54" s="221" t="s">
        <v>9</v>
      </c>
      <c r="E54" s="217"/>
      <c r="F54" s="227" t="s">
        <v>9</v>
      </c>
      <c r="G54" s="202" t="str">
        <f>IF(SUM(D54)=0,"%",IF(SUM(D54)&gt;0,(SUM(F54)/SUM(D54)-1),-(SUM(F54)/SUM(D54)-1)))</f>
        <v>%</v>
      </c>
      <c r="H54" s="215" t="s">
        <v>0</v>
      </c>
    </row>
    <row r="55" spans="1:8" s="204" customFormat="1" ht="15">
      <c r="A55" s="205"/>
      <c r="B55" s="205"/>
      <c r="C55" s="296" t="s">
        <v>224</v>
      </c>
      <c r="D55" s="221" t="s">
        <v>9</v>
      </c>
      <c r="E55" s="217"/>
      <c r="F55" s="227" t="s">
        <v>9</v>
      </c>
      <c r="G55" s="202" t="str">
        <f>IF(SUM(D55)=0,"%",IF(SUM(D55)&gt;0,(SUM(F55)/SUM(D55)-1),-(SUM(F55)/SUM(D55)-1)))</f>
        <v>%</v>
      </c>
      <c r="H55" s="215" t="s">
        <v>0</v>
      </c>
    </row>
    <row r="56" spans="3:8" ht="15">
      <c r="C56" s="292" t="s">
        <v>56</v>
      </c>
      <c r="D56" s="223" t="s">
        <v>9</v>
      </c>
      <c r="E56" s="218"/>
      <c r="F56" s="223" t="s">
        <v>9</v>
      </c>
      <c r="G56" s="224" t="str">
        <f aca="true" t="shared" si="3" ref="G56:G62">IF(SUM(D56)=0,"%",(SUM(F56)/SUM(D56)-1))</f>
        <v>%</v>
      </c>
      <c r="H56" s="215" t="s">
        <v>0</v>
      </c>
    </row>
    <row r="57" spans="3:8" ht="15">
      <c r="C57" s="292" t="s">
        <v>42</v>
      </c>
      <c r="D57" s="186" t="s">
        <v>9</v>
      </c>
      <c r="E57" s="64"/>
      <c r="F57" s="186" t="s">
        <v>9</v>
      </c>
      <c r="G57" s="79" t="str">
        <f t="shared" si="3"/>
        <v>%</v>
      </c>
      <c r="H57" s="215" t="s">
        <v>0</v>
      </c>
    </row>
    <row r="58" spans="3:8" ht="15">
      <c r="C58" s="133" t="s">
        <v>29</v>
      </c>
      <c r="D58" s="78">
        <f>SUM(D59:D61)</f>
        <v>0</v>
      </c>
      <c r="E58" s="60"/>
      <c r="F58" s="78">
        <f>SUM(F59:F61)</f>
        <v>0</v>
      </c>
      <c r="G58" s="76" t="str">
        <f t="shared" si="3"/>
        <v>%</v>
      </c>
      <c r="H58" s="215" t="s">
        <v>0</v>
      </c>
    </row>
    <row r="59" spans="3:8" ht="15">
      <c r="C59" s="62" t="s">
        <v>143</v>
      </c>
      <c r="D59" s="190" t="s">
        <v>9</v>
      </c>
      <c r="E59" s="60"/>
      <c r="F59" s="190" t="s">
        <v>9</v>
      </c>
      <c r="G59" s="76" t="str">
        <f t="shared" si="3"/>
        <v>%</v>
      </c>
      <c r="H59" s="215" t="s">
        <v>0</v>
      </c>
    </row>
    <row r="60" spans="3:8" ht="15">
      <c r="C60" s="62" t="s">
        <v>144</v>
      </c>
      <c r="D60" s="190" t="s">
        <v>9</v>
      </c>
      <c r="E60" s="60"/>
      <c r="F60" s="190" t="s">
        <v>9</v>
      </c>
      <c r="G60" s="76" t="str">
        <f t="shared" si="3"/>
        <v>%</v>
      </c>
      <c r="H60" s="215" t="s">
        <v>0</v>
      </c>
    </row>
    <row r="61" spans="3:8" ht="15">
      <c r="C61" s="62" t="s">
        <v>139</v>
      </c>
      <c r="D61" s="190" t="s">
        <v>9</v>
      </c>
      <c r="E61" s="60"/>
      <c r="F61" s="190" t="s">
        <v>9</v>
      </c>
      <c r="G61" s="76" t="str">
        <f t="shared" si="3"/>
        <v>%</v>
      </c>
      <c r="H61" s="215" t="s">
        <v>0</v>
      </c>
    </row>
    <row r="62" spans="2:8" ht="15">
      <c r="B62" s="42"/>
      <c r="C62" s="23" t="s">
        <v>368</v>
      </c>
      <c r="D62" s="187">
        <f>SUM(D12,D18,D30,D48,D51,D56,D57,D58)</f>
        <v>0</v>
      </c>
      <c r="E62" s="182"/>
      <c r="F62" s="187">
        <f>SUM(F12,F18,F30,F48,F51,F56,F57,F58)</f>
        <v>0</v>
      </c>
      <c r="G62" s="188" t="str">
        <f t="shared" si="3"/>
        <v>%</v>
      </c>
      <c r="H62" s="215" t="s">
        <v>0</v>
      </c>
    </row>
    <row r="63" spans="2:8" ht="15">
      <c r="B63" s="42"/>
      <c r="C63"/>
      <c r="D63"/>
      <c r="E63"/>
      <c r="F63"/>
      <c r="G63"/>
      <c r="H63" s="215" t="s">
        <v>0</v>
      </c>
    </row>
    <row r="64" spans="2:8" ht="15">
      <c r="B64" s="42"/>
      <c r="C64"/>
      <c r="D64"/>
      <c r="E64"/>
      <c r="F64"/>
      <c r="G64"/>
      <c r="H64" s="215" t="s">
        <v>0</v>
      </c>
    </row>
    <row r="65" spans="2:8" ht="15">
      <c r="B65" s="42"/>
      <c r="C65"/>
      <c r="D65"/>
      <c r="E65"/>
      <c r="F65"/>
      <c r="G65"/>
      <c r="H65" s="215" t="s">
        <v>0</v>
      </c>
    </row>
    <row r="66" spans="2:8" ht="31.5">
      <c r="B66" s="42"/>
      <c r="C66" s="128" t="s">
        <v>197</v>
      </c>
      <c r="D66" s="4"/>
      <c r="E66"/>
      <c r="F66"/>
      <c r="G66"/>
      <c r="H66" s="215" t="s">
        <v>0</v>
      </c>
    </row>
    <row r="67" spans="2:8" ht="15">
      <c r="B67" s="42"/>
      <c r="C67" s="158" t="s">
        <v>198</v>
      </c>
      <c r="D67" s="163" t="s">
        <v>202</v>
      </c>
      <c r="E67"/>
      <c r="F67"/>
      <c r="G67"/>
      <c r="H67" s="215" t="s">
        <v>0</v>
      </c>
    </row>
    <row r="68" spans="2:8" ht="15">
      <c r="B68" s="42"/>
      <c r="C68" s="159" t="s">
        <v>46</v>
      </c>
      <c r="D68" s="81" t="s">
        <v>9</v>
      </c>
      <c r="E68"/>
      <c r="F68"/>
      <c r="G68"/>
      <c r="H68" s="215" t="s">
        <v>0</v>
      </c>
    </row>
    <row r="69" spans="2:8" ht="15">
      <c r="B69" s="42"/>
      <c r="C69" s="160" t="s">
        <v>141</v>
      </c>
      <c r="D69" s="190" t="s">
        <v>9</v>
      </c>
      <c r="E69"/>
      <c r="F69"/>
      <c r="G69"/>
      <c r="H69" s="215" t="s">
        <v>0</v>
      </c>
    </row>
    <row r="70" spans="2:8" ht="15">
      <c r="B70" s="42"/>
      <c r="C70" s="160" t="s">
        <v>142</v>
      </c>
      <c r="D70" s="190" t="s">
        <v>9</v>
      </c>
      <c r="E70"/>
      <c r="F70"/>
      <c r="G70"/>
      <c r="H70" s="215" t="s">
        <v>0</v>
      </c>
    </row>
    <row r="71" spans="2:8" ht="15">
      <c r="B71" s="42"/>
      <c r="C71" s="161" t="s">
        <v>54</v>
      </c>
      <c r="D71" s="190" t="s">
        <v>9</v>
      </c>
      <c r="E71"/>
      <c r="F71"/>
      <c r="G71"/>
      <c r="H71" s="215" t="s">
        <v>0</v>
      </c>
    </row>
    <row r="72" spans="2:8" ht="15">
      <c r="B72" s="42"/>
      <c r="C72" s="162" t="s">
        <v>199</v>
      </c>
      <c r="D72" s="191" t="s">
        <v>9</v>
      </c>
      <c r="E72"/>
      <c r="F72"/>
      <c r="G72"/>
      <c r="H72" s="215" t="s">
        <v>0</v>
      </c>
    </row>
    <row r="73" spans="1:8" ht="15">
      <c r="A73" s="51" t="s">
        <v>0</v>
      </c>
      <c r="B73" s="51" t="s">
        <v>0</v>
      </c>
      <c r="C73" s="51" t="s">
        <v>0</v>
      </c>
      <c r="D73" s="51" t="s">
        <v>0</v>
      </c>
      <c r="E73" s="51" t="s">
        <v>0</v>
      </c>
      <c r="F73" s="51" t="s">
        <v>0</v>
      </c>
      <c r="G73" s="51" t="s">
        <v>0</v>
      </c>
      <c r="H73" s="215" t="s">
        <v>0</v>
      </c>
    </row>
  </sheetData>
  <sheetProtection/>
  <printOptions/>
  <pageMargins left="0.7" right="0.7" top="0.75" bottom="0.75" header="0.3" footer="0.3"/>
  <pageSetup fitToHeight="0" fitToWidth="1" horizontalDpi="600" verticalDpi="600" orientation="landscape" paperSize="8" r:id="rId3"/>
  <headerFooter>
    <oddFooter>&amp;CStress test scenarios&amp;R&amp;P / &amp;N</oddFooter>
  </headerFooter>
  <legacyDrawing r:id="rId2"/>
</worksheet>
</file>

<file path=xl/worksheets/sheet5.xml><?xml version="1.0" encoding="utf-8"?>
<worksheet xmlns="http://schemas.openxmlformats.org/spreadsheetml/2006/main" xmlns:r="http://schemas.openxmlformats.org/officeDocument/2006/relationships">
  <sheetPr>
    <tabColor rgb="FFFFC000"/>
  </sheetPr>
  <dimension ref="A1:V148"/>
  <sheetViews>
    <sheetView zoomScalePageLayoutView="0" workbookViewId="0" topLeftCell="A1">
      <selection activeCell="K4" sqref="K4"/>
    </sheetView>
  </sheetViews>
  <sheetFormatPr defaultColWidth="8.8515625" defaultRowHeight="15"/>
  <cols>
    <col min="1" max="2" width="12.140625" style="35" customWidth="1"/>
    <col min="3" max="3" width="51.57421875" style="35" customWidth="1"/>
    <col min="4" max="11" width="12.8515625" style="35" customWidth="1"/>
    <col min="12" max="12" width="3.7109375" style="35" customWidth="1"/>
    <col min="13" max="21" width="8.8515625" style="35" hidden="1" customWidth="1"/>
    <col min="22" max="22" width="3.7109375" style="35" customWidth="1"/>
    <col min="23" max="16384" width="8.8515625" style="35" customWidth="1"/>
  </cols>
  <sheetData>
    <row r="1" spans="3:22" ht="15">
      <c r="C1" s="49" t="str">
        <f>Participant!$C$1</f>
        <v>-</v>
      </c>
      <c r="D1" s="108"/>
      <c r="E1" s="108"/>
      <c r="F1" s="108"/>
      <c r="G1" s="108"/>
      <c r="H1" s="50"/>
      <c r="I1" s="105"/>
      <c r="J1" s="105"/>
      <c r="K1" s="167" t="str">
        <f>Version</f>
        <v>EIOPA-ST-Templates-(20190522)</v>
      </c>
      <c r="L1" s="51" t="s">
        <v>0</v>
      </c>
      <c r="M1" s="110" t="s">
        <v>9</v>
      </c>
      <c r="N1" s="110" t="s">
        <v>9</v>
      </c>
      <c r="O1" s="110" t="s">
        <v>9</v>
      </c>
      <c r="P1" s="110" t="s">
        <v>9</v>
      </c>
      <c r="Q1" s="110" t="s">
        <v>9</v>
      </c>
      <c r="R1" s="110" t="s">
        <v>9</v>
      </c>
      <c r="S1" s="110" t="s">
        <v>9</v>
      </c>
      <c r="T1" s="110" t="s">
        <v>9</v>
      </c>
      <c r="U1" s="110" t="s">
        <v>9</v>
      </c>
      <c r="V1" s="51" t="s">
        <v>0</v>
      </c>
    </row>
    <row r="2" spans="3:22" ht="18.75">
      <c r="C2" s="28" t="str">
        <f>Participant!$C$2</f>
        <v>-</v>
      </c>
      <c r="D2" s="109" t="s">
        <v>370</v>
      </c>
      <c r="E2" s="119"/>
      <c r="F2" s="120"/>
      <c r="G2" s="120"/>
      <c r="H2" s="52"/>
      <c r="I2" s="106"/>
      <c r="J2" s="106"/>
      <c r="K2" s="25" t="str">
        <f>Participant!$E$2</f>
        <v>2018 - - (-)</v>
      </c>
      <c r="L2" s="51" t="s">
        <v>0</v>
      </c>
      <c r="M2" s="110" t="s">
        <v>58</v>
      </c>
      <c r="N2" s="110" t="s">
        <v>32</v>
      </c>
      <c r="O2" s="110" t="s">
        <v>158</v>
      </c>
      <c r="P2" s="110" t="s">
        <v>162</v>
      </c>
      <c r="Q2" s="110" t="s">
        <v>164</v>
      </c>
      <c r="R2" s="110" t="s">
        <v>168</v>
      </c>
      <c r="S2" s="110" t="s">
        <v>154</v>
      </c>
      <c r="T2" s="110" t="s">
        <v>168</v>
      </c>
      <c r="U2" s="110" t="s">
        <v>191</v>
      </c>
      <c r="V2" s="51" t="s">
        <v>0</v>
      </c>
    </row>
    <row r="3" spans="12:22" ht="15">
      <c r="L3" s="51" t="s">
        <v>0</v>
      </c>
      <c r="N3" s="110" t="s">
        <v>34</v>
      </c>
      <c r="O3" s="110" t="s">
        <v>159</v>
      </c>
      <c r="P3" s="110" t="s">
        <v>163</v>
      </c>
      <c r="Q3" s="110" t="s">
        <v>165</v>
      </c>
      <c r="R3" s="110" t="s">
        <v>169</v>
      </c>
      <c r="S3" s="110" t="s">
        <v>155</v>
      </c>
      <c r="T3" s="110" t="s">
        <v>169</v>
      </c>
      <c r="U3" s="110" t="s">
        <v>192</v>
      </c>
      <c r="V3" s="51" t="s">
        <v>0</v>
      </c>
    </row>
    <row r="4" spans="2:22" ht="15">
      <c r="B4" s="54"/>
      <c r="C4" s="39" t="s">
        <v>38</v>
      </c>
      <c r="D4" s="54"/>
      <c r="E4" s="124"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F4" s="54"/>
      <c r="K4" s="180" t="str">
        <f>HYPERLINK("#'P.index'!D9","&gt;&gt; goto index")</f>
        <v>&gt;&gt; goto index</v>
      </c>
      <c r="L4" s="51" t="s">
        <v>0</v>
      </c>
      <c r="O4" s="110" t="s">
        <v>160</v>
      </c>
      <c r="P4" s="110" t="s">
        <v>161</v>
      </c>
      <c r="Q4" s="110" t="s">
        <v>166</v>
      </c>
      <c r="R4" s="110" t="s">
        <v>161</v>
      </c>
      <c r="S4" s="110" t="s">
        <v>200</v>
      </c>
      <c r="T4" s="110" t="s">
        <v>170</v>
      </c>
      <c r="U4" s="110" t="s">
        <v>193</v>
      </c>
      <c r="V4" s="51" t="s">
        <v>0</v>
      </c>
    </row>
    <row r="5" spans="2:22" ht="15">
      <c r="B5" s="54"/>
      <c r="C5" s="40" t="s">
        <v>39</v>
      </c>
      <c r="D5" s="54"/>
      <c r="E5" s="54"/>
      <c r="F5" s="54"/>
      <c r="L5" s="51" t="s">
        <v>0</v>
      </c>
      <c r="O5" s="110" t="s">
        <v>161</v>
      </c>
      <c r="P5" s="134"/>
      <c r="Q5" s="110" t="s">
        <v>167</v>
      </c>
      <c r="R5" s="134"/>
      <c r="S5" s="134"/>
      <c r="T5" s="134"/>
      <c r="U5" s="110" t="s">
        <v>194</v>
      </c>
      <c r="V5" s="51" t="s">
        <v>0</v>
      </c>
    </row>
    <row r="6" spans="2:22" ht="15" customHeight="1">
      <c r="B6" s="54"/>
      <c r="C6" s="111"/>
      <c r="D6" s="111"/>
      <c r="E6" s="54"/>
      <c r="F6" s="54"/>
      <c r="L6" s="51" t="s">
        <v>0</v>
      </c>
      <c r="Q6" s="110" t="s">
        <v>161</v>
      </c>
      <c r="V6" s="51" t="s">
        <v>0</v>
      </c>
    </row>
    <row r="7" spans="2:22" ht="15" customHeight="1">
      <c r="B7" s="54"/>
      <c r="C7" s="111"/>
      <c r="D7" s="111"/>
      <c r="E7" s="54"/>
      <c r="F7" s="54"/>
      <c r="J7" s="53"/>
      <c r="K7" s="53"/>
      <c r="L7" s="51" t="s">
        <v>0</v>
      </c>
      <c r="V7" s="51" t="s">
        <v>0</v>
      </c>
    </row>
    <row r="8" spans="2:22" s="214" customFormat="1" ht="15" customHeight="1">
      <c r="B8" s="54"/>
      <c r="C8" s="111"/>
      <c r="D8" s="111"/>
      <c r="E8" s="54"/>
      <c r="F8" s="54"/>
      <c r="J8" s="53"/>
      <c r="K8" s="53"/>
      <c r="L8" s="215" t="s">
        <v>0</v>
      </c>
      <c r="V8" s="215" t="s">
        <v>0</v>
      </c>
    </row>
    <row r="9" spans="2:22" s="214" customFormat="1" ht="45" customHeight="1">
      <c r="B9" s="54"/>
      <c r="C9" s="374" t="s">
        <v>373</v>
      </c>
      <c r="D9" s="375"/>
      <c r="E9" s="375"/>
      <c r="F9" s="375"/>
      <c r="G9" s="375"/>
      <c r="H9" s="375"/>
      <c r="I9" s="375"/>
      <c r="J9" s="375"/>
      <c r="K9" s="376"/>
      <c r="L9" s="215" t="s">
        <v>0</v>
      </c>
      <c r="V9" s="215" t="s">
        <v>0</v>
      </c>
    </row>
    <row r="10" spans="2:22" ht="15" customHeight="1">
      <c r="B10" s="54"/>
      <c r="C10" s="111"/>
      <c r="D10" s="111"/>
      <c r="E10" s="54"/>
      <c r="F10" s="54"/>
      <c r="J10" s="53"/>
      <c r="K10" s="53"/>
      <c r="L10" s="215" t="s">
        <v>0</v>
      </c>
      <c r="V10" s="215" t="s">
        <v>0</v>
      </c>
    </row>
    <row r="11" spans="2:22" ht="15" customHeight="1">
      <c r="B11" s="54"/>
      <c r="C11" s="356" t="s">
        <v>177</v>
      </c>
      <c r="D11" s="357"/>
      <c r="E11" s="357"/>
      <c r="F11" s="357"/>
      <c r="G11" s="357"/>
      <c r="H11" s="357"/>
      <c r="I11" s="357"/>
      <c r="J11" s="357"/>
      <c r="K11" s="358"/>
      <c r="L11" s="215" t="s">
        <v>0</v>
      </c>
      <c r="V11" s="215" t="s">
        <v>0</v>
      </c>
    </row>
    <row r="12" spans="2:22" ht="15" customHeight="1">
      <c r="B12" s="54"/>
      <c r="C12" s="138"/>
      <c r="D12" s="7"/>
      <c r="E12" s="7"/>
      <c r="F12" s="7"/>
      <c r="G12" s="7"/>
      <c r="H12" s="7"/>
      <c r="I12" s="7"/>
      <c r="J12" s="112"/>
      <c r="K12" s="112"/>
      <c r="L12" s="215" t="s">
        <v>0</v>
      </c>
      <c r="V12" s="215" t="s">
        <v>0</v>
      </c>
    </row>
    <row r="13" spans="2:22" s="148" customFormat="1" ht="30" customHeight="1">
      <c r="B13" s="149"/>
      <c r="C13" s="359" t="s">
        <v>189</v>
      </c>
      <c r="D13" s="360"/>
      <c r="E13" s="361"/>
      <c r="F13" s="121" t="s">
        <v>9</v>
      </c>
      <c r="G13" s="150"/>
      <c r="H13" s="150"/>
      <c r="I13" s="150"/>
      <c r="J13" s="151"/>
      <c r="K13" s="151"/>
      <c r="L13" s="215" t="s">
        <v>0</v>
      </c>
      <c r="V13" s="215" t="s">
        <v>0</v>
      </c>
    </row>
    <row r="14" spans="2:22" ht="15" customHeight="1">
      <c r="B14" s="54"/>
      <c r="C14" s="138"/>
      <c r="D14" s="7"/>
      <c r="E14" s="7"/>
      <c r="F14" s="7"/>
      <c r="G14" s="7"/>
      <c r="H14" s="7"/>
      <c r="I14" s="7"/>
      <c r="J14" s="112"/>
      <c r="K14" s="112"/>
      <c r="L14" s="215" t="s">
        <v>0</v>
      </c>
      <c r="V14" s="215" t="s">
        <v>0</v>
      </c>
    </row>
    <row r="15" spans="2:22" ht="15" customHeight="1">
      <c r="B15" s="54"/>
      <c r="C15" s="356" t="s">
        <v>374</v>
      </c>
      <c r="D15" s="357"/>
      <c r="E15" s="357"/>
      <c r="F15" s="357"/>
      <c r="G15" s="357"/>
      <c r="H15" s="357"/>
      <c r="I15" s="357"/>
      <c r="J15" s="357"/>
      <c r="K15" s="358"/>
      <c r="L15" s="215" t="s">
        <v>0</v>
      </c>
      <c r="V15" s="215" t="s">
        <v>0</v>
      </c>
    </row>
    <row r="16" spans="2:22" ht="15" customHeight="1">
      <c r="B16" s="54"/>
      <c r="C16" s="138"/>
      <c r="D16" s="7"/>
      <c r="E16" s="7"/>
      <c r="F16" s="7"/>
      <c r="G16" s="7"/>
      <c r="H16" s="7"/>
      <c r="I16" s="7"/>
      <c r="J16" s="112"/>
      <c r="K16" s="112"/>
      <c r="L16" s="215" t="s">
        <v>0</v>
      </c>
      <c r="V16" s="215" t="s">
        <v>0</v>
      </c>
    </row>
    <row r="17" spans="2:22" ht="30" customHeight="1">
      <c r="B17" s="54"/>
      <c r="C17" s="359" t="s">
        <v>375</v>
      </c>
      <c r="D17" s="360"/>
      <c r="E17" s="361"/>
      <c r="F17" s="3" t="s">
        <v>57</v>
      </c>
      <c r="G17" s="7"/>
      <c r="H17" s="7"/>
      <c r="I17" s="7"/>
      <c r="J17" s="112"/>
      <c r="K17" s="112"/>
      <c r="L17" s="215" t="s">
        <v>0</v>
      </c>
      <c r="V17" s="215" t="s">
        <v>0</v>
      </c>
    </row>
    <row r="18" spans="2:22" ht="15" customHeight="1">
      <c r="B18" s="54"/>
      <c r="C18" s="156" t="s">
        <v>178</v>
      </c>
      <c r="D18" s="11"/>
      <c r="E18" s="139"/>
      <c r="F18" s="118" t="s">
        <v>9</v>
      </c>
      <c r="G18" s="7"/>
      <c r="H18" s="7"/>
      <c r="I18" s="7"/>
      <c r="J18" s="112"/>
      <c r="K18" s="112"/>
      <c r="L18" s="215" t="s">
        <v>0</v>
      </c>
      <c r="V18" s="215" t="s">
        <v>0</v>
      </c>
    </row>
    <row r="19" spans="2:22" ht="30" customHeight="1">
      <c r="B19" s="54"/>
      <c r="C19" s="371" t="s">
        <v>179</v>
      </c>
      <c r="D19" s="372"/>
      <c r="E19" s="373"/>
      <c r="F19" s="155" t="s">
        <v>9</v>
      </c>
      <c r="G19" s="7"/>
      <c r="H19" s="7"/>
      <c r="I19" s="7"/>
      <c r="J19" s="112"/>
      <c r="K19" s="112"/>
      <c r="L19" s="215" t="s">
        <v>0</v>
      </c>
      <c r="V19" s="215" t="s">
        <v>0</v>
      </c>
    </row>
    <row r="20" spans="2:22" ht="15" customHeight="1">
      <c r="B20" s="54"/>
      <c r="C20" s="371" t="s">
        <v>180</v>
      </c>
      <c r="D20" s="372"/>
      <c r="E20" s="373"/>
      <c r="F20" s="155" t="s">
        <v>9</v>
      </c>
      <c r="G20" s="7"/>
      <c r="H20" s="7"/>
      <c r="I20" s="7"/>
      <c r="J20" s="112"/>
      <c r="K20" s="112"/>
      <c r="L20" s="215" t="s">
        <v>0</v>
      </c>
      <c r="V20" s="215" t="s">
        <v>0</v>
      </c>
    </row>
    <row r="21" spans="2:22" ht="15" customHeight="1">
      <c r="B21" s="54"/>
      <c r="C21" s="196" t="s">
        <v>190</v>
      </c>
      <c r="D21" s="197"/>
      <c r="E21" s="198"/>
      <c r="F21" s="155" t="s">
        <v>9</v>
      </c>
      <c r="G21" s="7"/>
      <c r="H21" s="7"/>
      <c r="I21" s="7"/>
      <c r="J21" s="112"/>
      <c r="K21" s="112"/>
      <c r="L21" s="215" t="s">
        <v>0</v>
      </c>
      <c r="V21" s="215" t="s">
        <v>0</v>
      </c>
    </row>
    <row r="22" spans="2:22" ht="15" customHeight="1">
      <c r="B22" s="54"/>
      <c r="C22" s="153" t="s">
        <v>41</v>
      </c>
      <c r="D22" s="140"/>
      <c r="E22" s="141"/>
      <c r="F22" s="117" t="s">
        <v>9</v>
      </c>
      <c r="G22" s="7"/>
      <c r="H22" s="7"/>
      <c r="I22" s="7"/>
      <c r="J22" s="112"/>
      <c r="K22" s="112"/>
      <c r="L22" s="215" t="s">
        <v>0</v>
      </c>
      <c r="V22" s="215" t="s">
        <v>0</v>
      </c>
    </row>
    <row r="23" spans="2:22" s="214" customFormat="1" ht="15" customHeight="1">
      <c r="B23" s="54"/>
      <c r="C23" s="92"/>
      <c r="D23" s="323"/>
      <c r="E23" s="323"/>
      <c r="F23" s="282"/>
      <c r="G23" s="7"/>
      <c r="H23" s="7"/>
      <c r="I23" s="7"/>
      <c r="J23" s="112"/>
      <c r="K23" s="112"/>
      <c r="L23" s="215" t="s">
        <v>0</v>
      </c>
      <c r="V23" s="215" t="s">
        <v>0</v>
      </c>
    </row>
    <row r="24" spans="2:22" s="214" customFormat="1" ht="15" customHeight="1">
      <c r="B24" s="54"/>
      <c r="C24" s="377" t="s">
        <v>377</v>
      </c>
      <c r="D24" s="378"/>
      <c r="E24" s="378"/>
      <c r="F24" s="379"/>
      <c r="G24" s="7"/>
      <c r="H24" s="7"/>
      <c r="I24" s="7"/>
      <c r="J24" s="112"/>
      <c r="K24" s="112"/>
      <c r="L24" s="215" t="s">
        <v>0</v>
      </c>
      <c r="V24" s="215" t="s">
        <v>0</v>
      </c>
    </row>
    <row r="25" spans="2:22" s="214" customFormat="1" ht="60" customHeight="1">
      <c r="B25" s="54"/>
      <c r="C25" s="365"/>
      <c r="D25" s="366"/>
      <c r="E25" s="366"/>
      <c r="F25" s="367"/>
      <c r="G25" s="7"/>
      <c r="H25" s="7"/>
      <c r="I25" s="7"/>
      <c r="J25" s="112"/>
      <c r="K25" s="112"/>
      <c r="L25" s="215" t="s">
        <v>0</v>
      </c>
      <c r="V25" s="215" t="s">
        <v>0</v>
      </c>
    </row>
    <row r="26" spans="2:22" ht="15" customHeight="1">
      <c r="B26" s="54"/>
      <c r="C26" s="138"/>
      <c r="D26" s="7"/>
      <c r="E26" s="7"/>
      <c r="F26" s="7"/>
      <c r="G26" s="7"/>
      <c r="H26" s="7"/>
      <c r="I26" s="7"/>
      <c r="J26" s="112"/>
      <c r="K26" s="112"/>
      <c r="L26" s="215" t="s">
        <v>0</v>
      </c>
      <c r="V26" s="215" t="s">
        <v>0</v>
      </c>
    </row>
    <row r="27" spans="2:22" ht="45" customHeight="1">
      <c r="B27" s="54"/>
      <c r="C27" s="359" t="s">
        <v>376</v>
      </c>
      <c r="D27" s="360"/>
      <c r="E27" s="361"/>
      <c r="F27" s="3" t="s">
        <v>57</v>
      </c>
      <c r="G27" s="7"/>
      <c r="H27" s="7"/>
      <c r="I27" s="7"/>
      <c r="J27" s="112"/>
      <c r="K27" s="112"/>
      <c r="L27" s="215" t="s">
        <v>0</v>
      </c>
      <c r="V27" s="215" t="s">
        <v>0</v>
      </c>
    </row>
    <row r="28" spans="2:22" ht="15" customHeight="1">
      <c r="B28" s="54"/>
      <c r="C28" s="156" t="s">
        <v>181</v>
      </c>
      <c r="D28" s="11"/>
      <c r="E28" s="139"/>
      <c r="F28" s="118" t="s">
        <v>9</v>
      </c>
      <c r="G28" s="7"/>
      <c r="H28" s="7"/>
      <c r="I28" s="7"/>
      <c r="J28" s="112"/>
      <c r="K28" s="112"/>
      <c r="L28" s="215" t="s">
        <v>0</v>
      </c>
      <c r="V28" s="215" t="s">
        <v>0</v>
      </c>
    </row>
    <row r="29" spans="2:22" ht="15" customHeight="1">
      <c r="B29" s="54"/>
      <c r="C29" s="371" t="s">
        <v>182</v>
      </c>
      <c r="D29" s="372"/>
      <c r="E29" s="373"/>
      <c r="F29" s="155" t="s">
        <v>9</v>
      </c>
      <c r="G29" s="7"/>
      <c r="H29" s="7"/>
      <c r="I29" s="7"/>
      <c r="J29" s="112"/>
      <c r="K29" s="112"/>
      <c r="L29" s="215" t="s">
        <v>0</v>
      </c>
      <c r="V29" s="215" t="s">
        <v>0</v>
      </c>
    </row>
    <row r="30" spans="2:22" ht="15" customHeight="1">
      <c r="B30" s="54"/>
      <c r="C30" s="368" t="s">
        <v>41</v>
      </c>
      <c r="D30" s="369"/>
      <c r="E30" s="370"/>
      <c r="F30" s="117" t="s">
        <v>9</v>
      </c>
      <c r="G30" s="7"/>
      <c r="H30" s="7"/>
      <c r="I30" s="7"/>
      <c r="J30" s="112"/>
      <c r="K30" s="112"/>
      <c r="L30" s="215" t="s">
        <v>0</v>
      </c>
      <c r="V30" s="215" t="s">
        <v>0</v>
      </c>
    </row>
    <row r="31" spans="2:22" s="214" customFormat="1" ht="15" customHeight="1">
      <c r="B31" s="54"/>
      <c r="C31" s="322"/>
      <c r="D31" s="322"/>
      <c r="E31" s="322"/>
      <c r="F31" s="282"/>
      <c r="G31" s="7"/>
      <c r="H31" s="7"/>
      <c r="I31" s="7"/>
      <c r="J31" s="112"/>
      <c r="K31" s="112"/>
      <c r="L31" s="215" t="s">
        <v>0</v>
      </c>
      <c r="V31" s="215" t="s">
        <v>0</v>
      </c>
    </row>
    <row r="32" spans="2:22" s="214" customFormat="1" ht="15" customHeight="1">
      <c r="B32" s="54"/>
      <c r="C32" s="377" t="s">
        <v>377</v>
      </c>
      <c r="D32" s="378"/>
      <c r="E32" s="378"/>
      <c r="F32" s="379"/>
      <c r="G32" s="7"/>
      <c r="H32" s="7"/>
      <c r="I32" s="7"/>
      <c r="J32" s="112"/>
      <c r="K32" s="112"/>
      <c r="L32" s="215" t="s">
        <v>0</v>
      </c>
      <c r="V32" s="215" t="s">
        <v>0</v>
      </c>
    </row>
    <row r="33" spans="2:22" ht="60" customHeight="1">
      <c r="B33" s="54"/>
      <c r="C33" s="365"/>
      <c r="D33" s="366"/>
      <c r="E33" s="366"/>
      <c r="F33" s="367"/>
      <c r="G33" s="7"/>
      <c r="H33" s="7"/>
      <c r="I33" s="7"/>
      <c r="J33" s="112"/>
      <c r="K33" s="112"/>
      <c r="L33" s="215" t="s">
        <v>0</v>
      </c>
      <c r="V33" s="215" t="s">
        <v>0</v>
      </c>
    </row>
    <row r="34" spans="2:22" s="214" customFormat="1" ht="15" customHeight="1">
      <c r="B34" s="54"/>
      <c r="C34" s="235"/>
      <c r="D34" s="235"/>
      <c r="E34" s="235"/>
      <c r="F34" s="235"/>
      <c r="G34" s="7"/>
      <c r="H34" s="7"/>
      <c r="I34" s="7"/>
      <c r="J34" s="112"/>
      <c r="K34" s="112"/>
      <c r="L34" s="215" t="s">
        <v>0</v>
      </c>
      <c r="V34" s="215" t="s">
        <v>0</v>
      </c>
    </row>
    <row r="35" spans="2:22" s="214" customFormat="1" ht="15" customHeight="1">
      <c r="B35" s="54"/>
      <c r="C35" s="356" t="s">
        <v>378</v>
      </c>
      <c r="D35" s="357"/>
      <c r="E35" s="357"/>
      <c r="F35" s="357"/>
      <c r="G35" s="357"/>
      <c r="H35" s="357"/>
      <c r="I35" s="357"/>
      <c r="J35" s="357"/>
      <c r="K35" s="358"/>
      <c r="L35" s="215" t="s">
        <v>0</v>
      </c>
      <c r="V35" s="215" t="s">
        <v>0</v>
      </c>
    </row>
    <row r="36" spans="2:22" s="214" customFormat="1" ht="15" customHeight="1">
      <c r="B36" s="54"/>
      <c r="C36" s="324"/>
      <c r="D36" s="324"/>
      <c r="E36" s="324"/>
      <c r="F36" s="324"/>
      <c r="G36" s="324"/>
      <c r="H36" s="324"/>
      <c r="I36" s="324"/>
      <c r="J36" s="324"/>
      <c r="K36" s="324"/>
      <c r="L36" s="215" t="s">
        <v>0</v>
      </c>
      <c r="V36" s="215" t="s">
        <v>0</v>
      </c>
    </row>
    <row r="37" spans="2:22" s="214" customFormat="1" ht="15" customHeight="1">
      <c r="B37" s="54"/>
      <c r="C37" s="325" t="s">
        <v>379</v>
      </c>
      <c r="D37" s="324"/>
      <c r="E37" s="324"/>
      <c r="F37" s="324"/>
      <c r="G37" s="324"/>
      <c r="H37" s="324"/>
      <c r="I37" s="324"/>
      <c r="J37" s="324"/>
      <c r="K37" s="324"/>
      <c r="L37" s="215" t="s">
        <v>0</v>
      </c>
      <c r="V37" s="215" t="s">
        <v>0</v>
      </c>
    </row>
    <row r="38" spans="2:22" s="214" customFormat="1" ht="15" customHeight="1">
      <c r="B38" s="54"/>
      <c r="C38" s="324"/>
      <c r="D38" s="324"/>
      <c r="E38" s="324"/>
      <c r="F38" s="324"/>
      <c r="G38" s="324"/>
      <c r="H38" s="324"/>
      <c r="I38" s="324"/>
      <c r="J38" s="324"/>
      <c r="K38" s="324"/>
      <c r="L38" s="215" t="s">
        <v>0</v>
      </c>
      <c r="V38" s="215" t="s">
        <v>0</v>
      </c>
    </row>
    <row r="39" spans="2:22" s="214" customFormat="1" ht="60" customHeight="1">
      <c r="B39" s="54"/>
      <c r="C39" s="359" t="s">
        <v>380</v>
      </c>
      <c r="D39" s="360"/>
      <c r="E39" s="361"/>
      <c r="F39" s="121" t="s">
        <v>9</v>
      </c>
      <c r="G39" s="7"/>
      <c r="H39" s="7"/>
      <c r="I39" s="7"/>
      <c r="J39" s="112"/>
      <c r="K39" s="112"/>
      <c r="L39" s="215" t="s">
        <v>0</v>
      </c>
      <c r="V39" s="215" t="s">
        <v>0</v>
      </c>
    </row>
    <row r="40" spans="1:22" s="214" customFormat="1" ht="15.75" customHeight="1">
      <c r="A40" s="86"/>
      <c r="B40" s="54"/>
      <c r="G40" s="115"/>
      <c r="L40" s="215" t="s">
        <v>0</v>
      </c>
      <c r="V40" s="215" t="s">
        <v>0</v>
      </c>
    </row>
    <row r="41" spans="1:22" ht="15" customHeight="1">
      <c r="A41" s="86"/>
      <c r="B41" s="54"/>
      <c r="C41" s="356" t="s">
        <v>381</v>
      </c>
      <c r="D41" s="357"/>
      <c r="E41" s="357"/>
      <c r="F41" s="357"/>
      <c r="G41" s="357"/>
      <c r="H41" s="357"/>
      <c r="I41" s="357"/>
      <c r="J41" s="357"/>
      <c r="K41" s="358"/>
      <c r="L41" s="215" t="s">
        <v>0</v>
      </c>
      <c r="V41" s="215" t="s">
        <v>0</v>
      </c>
    </row>
    <row r="42" spans="1:22" s="214" customFormat="1" ht="15" customHeight="1">
      <c r="A42" s="86"/>
      <c r="B42" s="54"/>
      <c r="C42" s="138"/>
      <c r="D42" s="7"/>
      <c r="E42" s="7"/>
      <c r="F42" s="7"/>
      <c r="G42" s="7"/>
      <c r="H42" s="7"/>
      <c r="I42" s="7"/>
      <c r="J42" s="112"/>
      <c r="K42" s="112"/>
      <c r="L42" s="215" t="s">
        <v>0</v>
      </c>
      <c r="V42" s="215" t="s">
        <v>0</v>
      </c>
    </row>
    <row r="43" spans="3:22" s="54" customFormat="1" ht="15">
      <c r="C43" s="326" t="s">
        <v>227</v>
      </c>
      <c r="L43" s="215" t="s">
        <v>0</v>
      </c>
      <c r="V43" s="215" t="s">
        <v>0</v>
      </c>
    </row>
    <row r="44" spans="1:22" ht="15" customHeight="1">
      <c r="A44" s="86"/>
      <c r="B44" s="54"/>
      <c r="C44" s="142"/>
      <c r="D44" s="143"/>
      <c r="E44" s="144"/>
      <c r="F44" s="144"/>
      <c r="G44"/>
      <c r="H44"/>
      <c r="J44" s="53"/>
      <c r="K44" s="53"/>
      <c r="L44" s="215" t="s">
        <v>0</v>
      </c>
      <c r="V44" s="215" t="s">
        <v>0</v>
      </c>
    </row>
    <row r="45" spans="1:22" s="214" customFormat="1" ht="30" customHeight="1">
      <c r="A45" s="86"/>
      <c r="B45" s="54"/>
      <c r="C45" s="359" t="s">
        <v>382</v>
      </c>
      <c r="D45" s="360"/>
      <c r="E45" s="360"/>
      <c r="F45" s="361"/>
      <c r="G45" s="54"/>
      <c r="H45" s="54"/>
      <c r="I45" s="54"/>
      <c r="J45" s="54"/>
      <c r="K45" s="54"/>
      <c r="L45" s="215" t="s">
        <v>0</v>
      </c>
      <c r="V45" s="215" t="s">
        <v>0</v>
      </c>
    </row>
    <row r="46" spans="1:22" s="214" customFormat="1" ht="75" customHeight="1">
      <c r="A46" s="86"/>
      <c r="B46" s="54"/>
      <c r="C46" s="365"/>
      <c r="D46" s="366"/>
      <c r="E46" s="366"/>
      <c r="F46" s="367"/>
      <c r="G46" s="54"/>
      <c r="H46" s="54"/>
      <c r="I46" s="54"/>
      <c r="J46" s="54"/>
      <c r="K46" s="54"/>
      <c r="L46" s="215" t="s">
        <v>0</v>
      </c>
      <c r="V46" s="215" t="s">
        <v>0</v>
      </c>
    </row>
    <row r="47" spans="1:22" s="214" customFormat="1" ht="15" customHeight="1">
      <c r="A47" s="86"/>
      <c r="B47" s="54"/>
      <c r="C47" s="54"/>
      <c r="D47" s="54"/>
      <c r="E47" s="54"/>
      <c r="F47" s="54"/>
      <c r="G47" s="54"/>
      <c r="H47" s="54"/>
      <c r="I47" s="54"/>
      <c r="J47" s="54"/>
      <c r="K47" s="54"/>
      <c r="L47" s="215" t="s">
        <v>0</v>
      </c>
      <c r="V47" s="215" t="s">
        <v>0</v>
      </c>
    </row>
    <row r="48" spans="1:22" s="214" customFormat="1" ht="30" customHeight="1">
      <c r="A48" s="86"/>
      <c r="B48" s="54"/>
      <c r="C48" s="359" t="s">
        <v>383</v>
      </c>
      <c r="D48" s="360"/>
      <c r="E48" s="360"/>
      <c r="F48" s="361"/>
      <c r="G48" s="54"/>
      <c r="H48" s="54"/>
      <c r="I48" s="54"/>
      <c r="J48" s="54"/>
      <c r="K48" s="54"/>
      <c r="L48" s="215" t="s">
        <v>0</v>
      </c>
      <c r="V48" s="215" t="s">
        <v>0</v>
      </c>
    </row>
    <row r="49" spans="1:22" s="214" customFormat="1" ht="75" customHeight="1">
      <c r="A49" s="86"/>
      <c r="B49" s="54"/>
      <c r="C49" s="365"/>
      <c r="D49" s="366"/>
      <c r="E49" s="366"/>
      <c r="F49" s="367"/>
      <c r="G49" s="54"/>
      <c r="H49" s="54"/>
      <c r="I49" s="54"/>
      <c r="J49" s="54"/>
      <c r="K49" s="54"/>
      <c r="L49" s="215" t="s">
        <v>0</v>
      </c>
      <c r="V49" s="215" t="s">
        <v>0</v>
      </c>
    </row>
    <row r="50" spans="1:22" s="214" customFormat="1" ht="15" customHeight="1">
      <c r="A50" s="86"/>
      <c r="B50" s="54"/>
      <c r="C50" s="54"/>
      <c r="D50" s="54"/>
      <c r="E50" s="54"/>
      <c r="F50" s="54"/>
      <c r="G50" s="54"/>
      <c r="H50" s="54"/>
      <c r="I50" s="54"/>
      <c r="J50" s="54"/>
      <c r="K50" s="54"/>
      <c r="L50" s="215" t="s">
        <v>0</v>
      </c>
      <c r="V50" s="215" t="s">
        <v>0</v>
      </c>
    </row>
    <row r="51" spans="2:22" ht="45" customHeight="1">
      <c r="B51" s="113"/>
      <c r="C51" s="359" t="s">
        <v>384</v>
      </c>
      <c r="D51" s="360"/>
      <c r="E51" s="361"/>
      <c r="F51" s="3" t="s">
        <v>57</v>
      </c>
      <c r="G51" s="14"/>
      <c r="H51" s="114"/>
      <c r="I51" s="114"/>
      <c r="J51" s="114"/>
      <c r="K51" s="114"/>
      <c r="L51" s="215" t="s">
        <v>0</v>
      </c>
      <c r="V51" s="215" t="s">
        <v>0</v>
      </c>
    </row>
    <row r="52" spans="3:22" ht="15">
      <c r="C52" s="327" t="s">
        <v>385</v>
      </c>
      <c r="D52" s="11"/>
      <c r="E52" s="11"/>
      <c r="F52" s="155" t="s">
        <v>9</v>
      </c>
      <c r="G52" s="115"/>
      <c r="L52" s="215" t="s">
        <v>0</v>
      </c>
      <c r="V52" s="215" t="s">
        <v>0</v>
      </c>
    </row>
    <row r="53" spans="3:22" ht="15">
      <c r="C53" s="152" t="s">
        <v>59</v>
      </c>
      <c r="D53" s="8"/>
      <c r="E53" s="8"/>
      <c r="F53" s="155" t="s">
        <v>9</v>
      </c>
      <c r="G53" s="115"/>
      <c r="L53" s="215" t="s">
        <v>0</v>
      </c>
      <c r="V53" s="215" t="s">
        <v>0</v>
      </c>
    </row>
    <row r="54" spans="3:22" ht="15">
      <c r="C54" s="152" t="s">
        <v>60</v>
      </c>
      <c r="D54" s="8"/>
      <c r="E54" s="8"/>
      <c r="F54" s="155" t="s">
        <v>9</v>
      </c>
      <c r="G54" s="115"/>
      <c r="L54" s="215" t="s">
        <v>0</v>
      </c>
      <c r="V54" s="215" t="s">
        <v>0</v>
      </c>
    </row>
    <row r="55" spans="3:22" ht="15">
      <c r="C55" s="153" t="s">
        <v>41</v>
      </c>
      <c r="D55" s="116"/>
      <c r="E55" s="116"/>
      <c r="F55" s="117" t="s">
        <v>9</v>
      </c>
      <c r="G55" s="115"/>
      <c r="L55" s="215" t="s">
        <v>0</v>
      </c>
      <c r="V55" s="215" t="s">
        <v>0</v>
      </c>
    </row>
    <row r="56" spans="3:22" ht="15" customHeight="1">
      <c r="C56" s="92"/>
      <c r="D56" s="92"/>
      <c r="E56" s="92"/>
      <c r="F56" s="115"/>
      <c r="G56" s="115"/>
      <c r="L56" s="215" t="s">
        <v>0</v>
      </c>
      <c r="V56" s="215" t="s">
        <v>0</v>
      </c>
    </row>
    <row r="57" spans="2:22" ht="150" customHeight="1">
      <c r="B57" s="113"/>
      <c r="C57" s="307" t="str">
        <f>CONCATENATE("22. In order to assess and quantify the effect of using such simplification,"," please provide the value of the IORP’s government bond portfolio end-2018 using the breakdown to assess the impact of the government bond stresses in the adverse scenario (in "&amp;Participant!D16&amp;" of "&amp;Participant!D15&amp;").","I.e. if (part of) stresses were evaluated using the simplifications provided (Euro area/Europe aggregates) then IORPs do not have to provide the value for these government bonds broken down by individual countries, but only for the aggregates.")</f>
        <v>22. In order to assess and quantify the effect of using such simplification, please provide the value of the IORP’s government bond portfolio end-2018 using the breakdown to assess the impact of the government bond stresses in the adverse scenario (in - of -).I.e. if (part of) stresses were evaluated using the simplifications provided (Euro area/Europe aggregates) then IORPs do not have to provide the value for these government bonds broken down by individual countries, but only for the aggregates.</v>
      </c>
      <c r="D57" s="328" t="str">
        <f>"Data, "&amp;Participant!D15&amp;", "&amp;Participant!D16</f>
        <v>Data, -, -</v>
      </c>
      <c r="E57" s="14"/>
      <c r="F57" s="92"/>
      <c r="G57" s="201"/>
      <c r="H57" s="115"/>
      <c r="L57" s="215" t="s">
        <v>0</v>
      </c>
      <c r="M57" s="134"/>
      <c r="V57" s="215" t="s">
        <v>0</v>
      </c>
    </row>
    <row r="58" spans="2:22" s="214" customFormat="1" ht="15" customHeight="1">
      <c r="B58" s="113"/>
      <c r="C58" s="300" t="s">
        <v>24</v>
      </c>
      <c r="D58" s="302">
        <f>SUM(D60:D92)+SUM(D94:D95)</f>
        <v>0</v>
      </c>
      <c r="E58" s="345">
        <f>IF(OR(D58&gt;'Baseline_&amp;_Adverse_Scenario'!D39+0.5,D58&lt;'Baseline_&amp;_Adverse_Scenario'!D39-0.5),"ALERT: Total deviates from value government bonds in [Baseline_&amp;_Adverse_Scenario] sheet ","")</f>
      </c>
      <c r="F58" s="92"/>
      <c r="G58" s="201"/>
      <c r="H58" s="115"/>
      <c r="L58" s="215" t="s">
        <v>0</v>
      </c>
      <c r="M58" s="134"/>
      <c r="V58" s="215" t="s">
        <v>0</v>
      </c>
    </row>
    <row r="59" spans="2:22" s="214" customFormat="1" ht="15" customHeight="1">
      <c r="B59" s="113"/>
      <c r="C59" s="12" t="s">
        <v>88</v>
      </c>
      <c r="D59" s="309"/>
      <c r="E59" s="14"/>
      <c r="F59" s="92"/>
      <c r="G59" s="201"/>
      <c r="H59" s="115"/>
      <c r="L59" s="215" t="s">
        <v>0</v>
      </c>
      <c r="M59" s="134"/>
      <c r="V59" s="215" t="s">
        <v>0</v>
      </c>
    </row>
    <row r="60" spans="3:22" ht="15">
      <c r="C60" s="154" t="s">
        <v>61</v>
      </c>
      <c r="D60" s="230" t="s">
        <v>9</v>
      </c>
      <c r="E60" s="143"/>
      <c r="F60" s="92"/>
      <c r="G60" s="115"/>
      <c r="H60" s="115"/>
      <c r="L60" s="215" t="s">
        <v>0</v>
      </c>
      <c r="M60" s="134"/>
      <c r="V60" s="215" t="s">
        <v>0</v>
      </c>
    </row>
    <row r="61" spans="3:22" ht="15">
      <c r="C61" s="154" t="s">
        <v>62</v>
      </c>
      <c r="D61" s="230" t="s">
        <v>9</v>
      </c>
      <c r="E61" s="143"/>
      <c r="F61" s="92"/>
      <c r="G61" s="115"/>
      <c r="H61" s="115"/>
      <c r="L61" s="215" t="s">
        <v>0</v>
      </c>
      <c r="M61" s="134"/>
      <c r="V61" s="215" t="s">
        <v>0</v>
      </c>
    </row>
    <row r="62" spans="3:22" ht="15">
      <c r="C62" s="154" t="s">
        <v>63</v>
      </c>
      <c r="D62" s="230" t="s">
        <v>9</v>
      </c>
      <c r="E62" s="143"/>
      <c r="F62" s="92"/>
      <c r="G62" s="115"/>
      <c r="H62" s="115"/>
      <c r="L62" s="215" t="s">
        <v>0</v>
      </c>
      <c r="M62" s="134"/>
      <c r="V62" s="215" t="s">
        <v>0</v>
      </c>
    </row>
    <row r="63" spans="3:22" ht="15">
      <c r="C63" s="132" t="s">
        <v>64</v>
      </c>
      <c r="D63" s="230" t="s">
        <v>9</v>
      </c>
      <c r="E63" s="143"/>
      <c r="F63" s="92"/>
      <c r="G63" s="115"/>
      <c r="H63" s="115"/>
      <c r="L63" s="215" t="s">
        <v>0</v>
      </c>
      <c r="M63" s="134"/>
      <c r="V63" s="215" t="s">
        <v>0</v>
      </c>
    </row>
    <row r="64" spans="3:22" ht="15">
      <c r="C64" s="154" t="s">
        <v>65</v>
      </c>
      <c r="D64" s="313" t="s">
        <v>9</v>
      </c>
      <c r="E64" s="143"/>
      <c r="F64" s="92"/>
      <c r="G64" s="115"/>
      <c r="H64" s="115"/>
      <c r="L64" s="215" t="s">
        <v>0</v>
      </c>
      <c r="M64" s="134"/>
      <c r="V64" s="215" t="s">
        <v>0</v>
      </c>
    </row>
    <row r="65" spans="3:22" ht="15">
      <c r="C65" s="154" t="s">
        <v>66</v>
      </c>
      <c r="D65" s="230" t="s">
        <v>9</v>
      </c>
      <c r="E65" s="143"/>
      <c r="F65" s="92"/>
      <c r="G65" s="115"/>
      <c r="H65" s="115"/>
      <c r="L65" s="215" t="s">
        <v>0</v>
      </c>
      <c r="M65" s="134"/>
      <c r="V65" s="215" t="s">
        <v>0</v>
      </c>
    </row>
    <row r="66" spans="3:22" ht="15">
      <c r="C66" s="154" t="s">
        <v>67</v>
      </c>
      <c r="D66" s="230" t="s">
        <v>9</v>
      </c>
      <c r="E66" s="143"/>
      <c r="F66" s="92"/>
      <c r="G66" s="115"/>
      <c r="H66" s="115"/>
      <c r="L66" s="215" t="s">
        <v>0</v>
      </c>
      <c r="M66" s="134"/>
      <c r="V66" s="215" t="s">
        <v>0</v>
      </c>
    </row>
    <row r="67" spans="3:22" ht="15">
      <c r="C67" s="132" t="s">
        <v>68</v>
      </c>
      <c r="D67" s="230" t="s">
        <v>9</v>
      </c>
      <c r="E67" s="143"/>
      <c r="F67" s="92"/>
      <c r="G67" s="115"/>
      <c r="H67" s="115"/>
      <c r="L67" s="215" t="s">
        <v>0</v>
      </c>
      <c r="M67" s="134"/>
      <c r="V67" s="215" t="s">
        <v>0</v>
      </c>
    </row>
    <row r="68" spans="3:22" ht="15">
      <c r="C68" s="132" t="s">
        <v>69</v>
      </c>
      <c r="D68" s="230" t="s">
        <v>9</v>
      </c>
      <c r="E68" s="143"/>
      <c r="F68" s="92"/>
      <c r="G68" s="115"/>
      <c r="H68" s="115"/>
      <c r="L68" s="215" t="s">
        <v>0</v>
      </c>
      <c r="M68" s="134"/>
      <c r="V68" s="215" t="s">
        <v>0</v>
      </c>
    </row>
    <row r="69" spans="3:22" ht="15">
      <c r="C69" s="132" t="s">
        <v>70</v>
      </c>
      <c r="D69" s="230" t="s">
        <v>9</v>
      </c>
      <c r="E69" s="143"/>
      <c r="F69" s="92"/>
      <c r="G69" s="115"/>
      <c r="H69" s="115"/>
      <c r="L69" s="215" t="s">
        <v>0</v>
      </c>
      <c r="M69" s="134"/>
      <c r="V69" s="215" t="s">
        <v>0</v>
      </c>
    </row>
    <row r="70" spans="3:22" ht="15">
      <c r="C70" s="154" t="s">
        <v>71</v>
      </c>
      <c r="D70" s="230" t="s">
        <v>9</v>
      </c>
      <c r="E70" s="143"/>
      <c r="F70" s="92"/>
      <c r="G70" s="115"/>
      <c r="H70" s="115"/>
      <c r="L70" s="215" t="s">
        <v>0</v>
      </c>
      <c r="M70" s="134"/>
      <c r="V70" s="215" t="s">
        <v>0</v>
      </c>
    </row>
    <row r="71" spans="3:22" ht="15">
      <c r="C71" s="154" t="s">
        <v>72</v>
      </c>
      <c r="D71" s="230" t="s">
        <v>9</v>
      </c>
      <c r="E71" s="143"/>
      <c r="F71" s="92"/>
      <c r="G71" s="115"/>
      <c r="H71" s="115"/>
      <c r="L71" s="215" t="s">
        <v>0</v>
      </c>
      <c r="M71" s="134"/>
      <c r="V71" s="215" t="s">
        <v>0</v>
      </c>
    </row>
    <row r="72" spans="3:22" ht="15">
      <c r="C72" s="154" t="s">
        <v>73</v>
      </c>
      <c r="D72" s="230" t="s">
        <v>9</v>
      </c>
      <c r="E72" s="143"/>
      <c r="F72" s="92"/>
      <c r="G72" s="115"/>
      <c r="H72" s="115"/>
      <c r="L72" s="215" t="s">
        <v>0</v>
      </c>
      <c r="M72" s="134"/>
      <c r="V72" s="215" t="s">
        <v>0</v>
      </c>
    </row>
    <row r="73" spans="3:22" ht="15">
      <c r="C73" s="154" t="s">
        <v>74</v>
      </c>
      <c r="D73" s="230" t="s">
        <v>9</v>
      </c>
      <c r="E73" s="143"/>
      <c r="F73" s="92"/>
      <c r="G73" s="115"/>
      <c r="H73" s="115"/>
      <c r="L73" s="215" t="s">
        <v>0</v>
      </c>
      <c r="M73" s="134"/>
      <c r="V73" s="215" t="s">
        <v>0</v>
      </c>
    </row>
    <row r="74" spans="3:22" ht="15">
      <c r="C74" s="154" t="s">
        <v>150</v>
      </c>
      <c r="D74" s="230" t="s">
        <v>9</v>
      </c>
      <c r="E74" s="143"/>
      <c r="F74" s="92"/>
      <c r="G74" s="115"/>
      <c r="H74" s="115"/>
      <c r="L74" s="215" t="s">
        <v>0</v>
      </c>
      <c r="M74" s="134"/>
      <c r="V74" s="215" t="s">
        <v>0</v>
      </c>
    </row>
    <row r="75" spans="3:22" ht="15">
      <c r="C75" s="154" t="s">
        <v>75</v>
      </c>
      <c r="D75" s="230" t="s">
        <v>9</v>
      </c>
      <c r="E75" s="143"/>
      <c r="F75" s="92"/>
      <c r="G75" s="115"/>
      <c r="H75" s="115"/>
      <c r="L75" s="215" t="s">
        <v>0</v>
      </c>
      <c r="M75" s="134"/>
      <c r="V75" s="215" t="s">
        <v>0</v>
      </c>
    </row>
    <row r="76" spans="3:22" ht="15">
      <c r="C76" s="154" t="s">
        <v>151</v>
      </c>
      <c r="D76" s="230" t="s">
        <v>9</v>
      </c>
      <c r="E76" s="143"/>
      <c r="F76" s="92"/>
      <c r="G76" s="115"/>
      <c r="H76" s="115"/>
      <c r="L76" s="215" t="s">
        <v>0</v>
      </c>
      <c r="M76" s="134"/>
      <c r="V76" s="215" t="s">
        <v>0</v>
      </c>
    </row>
    <row r="77" spans="3:22" ht="15">
      <c r="C77" s="154" t="s">
        <v>76</v>
      </c>
      <c r="D77" s="230" t="s">
        <v>9</v>
      </c>
      <c r="E77" s="143"/>
      <c r="F77" s="92"/>
      <c r="G77" s="115"/>
      <c r="H77" s="115"/>
      <c r="L77" s="215" t="s">
        <v>0</v>
      </c>
      <c r="M77" s="134"/>
      <c r="V77" s="215" t="s">
        <v>0</v>
      </c>
    </row>
    <row r="78" spans="3:22" ht="15">
      <c r="C78" s="154" t="s">
        <v>77</v>
      </c>
      <c r="D78" s="230" t="s">
        <v>9</v>
      </c>
      <c r="E78" s="143"/>
      <c r="F78" s="92"/>
      <c r="G78" s="115"/>
      <c r="H78" s="115"/>
      <c r="L78" s="215" t="s">
        <v>0</v>
      </c>
      <c r="M78" s="134"/>
      <c r="V78" s="215" t="s">
        <v>0</v>
      </c>
    </row>
    <row r="79" spans="3:22" ht="15">
      <c r="C79" s="154" t="s">
        <v>78</v>
      </c>
      <c r="D79" s="230" t="s">
        <v>9</v>
      </c>
      <c r="E79" s="143"/>
      <c r="F79" s="92"/>
      <c r="G79" s="115"/>
      <c r="H79" s="115"/>
      <c r="L79" s="215" t="s">
        <v>0</v>
      </c>
      <c r="M79" s="134"/>
      <c r="V79" s="215" t="s">
        <v>0</v>
      </c>
    </row>
    <row r="80" spans="3:22" ht="15">
      <c r="C80" s="154" t="s">
        <v>79</v>
      </c>
      <c r="D80" s="230" t="s">
        <v>9</v>
      </c>
      <c r="E80" s="143"/>
      <c r="F80" s="92"/>
      <c r="G80" s="115"/>
      <c r="H80" s="115"/>
      <c r="L80" s="215" t="s">
        <v>0</v>
      </c>
      <c r="M80" s="134"/>
      <c r="V80" s="215" t="s">
        <v>0</v>
      </c>
    </row>
    <row r="81" spans="3:22" ht="15">
      <c r="C81" s="154" t="s">
        <v>80</v>
      </c>
      <c r="D81" s="230" t="s">
        <v>9</v>
      </c>
      <c r="E81" s="143"/>
      <c r="F81" s="92"/>
      <c r="G81" s="115"/>
      <c r="H81" s="115"/>
      <c r="L81" s="215" t="s">
        <v>0</v>
      </c>
      <c r="M81" s="134"/>
      <c r="V81" s="215" t="s">
        <v>0</v>
      </c>
    </row>
    <row r="82" spans="3:22" ht="15">
      <c r="C82" s="154" t="s">
        <v>152</v>
      </c>
      <c r="D82" s="230" t="s">
        <v>9</v>
      </c>
      <c r="E82" s="143"/>
      <c r="F82" s="92"/>
      <c r="G82" s="115"/>
      <c r="H82" s="115"/>
      <c r="L82" s="215" t="s">
        <v>0</v>
      </c>
      <c r="M82" s="134"/>
      <c r="V82" s="215" t="s">
        <v>0</v>
      </c>
    </row>
    <row r="83" spans="3:22" ht="15">
      <c r="C83" s="154" t="s">
        <v>81</v>
      </c>
      <c r="D83" s="230" t="s">
        <v>9</v>
      </c>
      <c r="E83" s="143"/>
      <c r="F83" s="92"/>
      <c r="G83" s="115"/>
      <c r="H83" s="115"/>
      <c r="L83" s="215" t="s">
        <v>0</v>
      </c>
      <c r="M83" s="134"/>
      <c r="V83" s="215" t="s">
        <v>0</v>
      </c>
    </row>
    <row r="84" spans="3:22" ht="15">
      <c r="C84" s="154" t="s">
        <v>82</v>
      </c>
      <c r="D84" s="230" t="s">
        <v>9</v>
      </c>
      <c r="E84" s="143"/>
      <c r="F84" s="92"/>
      <c r="G84" s="115"/>
      <c r="H84" s="115"/>
      <c r="L84" s="215" t="s">
        <v>0</v>
      </c>
      <c r="M84" s="134"/>
      <c r="V84" s="215" t="s">
        <v>0</v>
      </c>
    </row>
    <row r="85" spans="3:22" ht="15">
      <c r="C85" s="154" t="s">
        <v>83</v>
      </c>
      <c r="D85" s="230" t="s">
        <v>9</v>
      </c>
      <c r="E85" s="143"/>
      <c r="F85" s="92"/>
      <c r="G85" s="115"/>
      <c r="H85" s="115"/>
      <c r="L85" s="215" t="s">
        <v>0</v>
      </c>
      <c r="M85" s="134"/>
      <c r="V85" s="215" t="s">
        <v>0</v>
      </c>
    </row>
    <row r="86" spans="3:22" ht="15">
      <c r="C86" s="70" t="s">
        <v>84</v>
      </c>
      <c r="D86" s="230" t="s">
        <v>9</v>
      </c>
      <c r="E86" s="143"/>
      <c r="F86" s="92"/>
      <c r="G86" s="115"/>
      <c r="H86" s="115"/>
      <c r="L86" s="215" t="s">
        <v>0</v>
      </c>
      <c r="M86" s="134"/>
      <c r="V86" s="215" t="s">
        <v>0</v>
      </c>
    </row>
    <row r="87" spans="3:22" ht="15">
      <c r="C87" s="70" t="s">
        <v>85</v>
      </c>
      <c r="D87" s="230" t="s">
        <v>9</v>
      </c>
      <c r="E87" s="143"/>
      <c r="F87" s="92"/>
      <c r="G87" s="115"/>
      <c r="H87" s="115"/>
      <c r="L87" s="215" t="s">
        <v>0</v>
      </c>
      <c r="M87" s="134"/>
      <c r="V87" s="215" t="s">
        <v>0</v>
      </c>
    </row>
    <row r="88" spans="3:22" ht="15">
      <c r="C88" s="70" t="s">
        <v>86</v>
      </c>
      <c r="D88" s="230" t="s">
        <v>9</v>
      </c>
      <c r="E88" s="143"/>
      <c r="F88" s="92"/>
      <c r="G88" s="115"/>
      <c r="H88" s="115"/>
      <c r="L88" s="215" t="s">
        <v>0</v>
      </c>
      <c r="M88" s="134"/>
      <c r="V88" s="215" t="s">
        <v>0</v>
      </c>
    </row>
    <row r="89" spans="3:22" ht="15">
      <c r="C89" s="70" t="s">
        <v>87</v>
      </c>
      <c r="D89" s="230" t="s">
        <v>9</v>
      </c>
      <c r="E89" s="143"/>
      <c r="F89" s="92"/>
      <c r="G89" s="115"/>
      <c r="H89" s="115"/>
      <c r="L89" s="215" t="s">
        <v>0</v>
      </c>
      <c r="M89" s="134"/>
      <c r="V89" s="215" t="s">
        <v>0</v>
      </c>
    </row>
    <row r="90" spans="3:22" s="214" customFormat="1" ht="15">
      <c r="C90" s="299" t="s">
        <v>355</v>
      </c>
      <c r="D90" s="230" t="s">
        <v>9</v>
      </c>
      <c r="E90" s="143"/>
      <c r="F90" s="92"/>
      <c r="G90" s="115"/>
      <c r="H90" s="115"/>
      <c r="L90" s="215" t="s">
        <v>0</v>
      </c>
      <c r="M90" s="134"/>
      <c r="V90" s="215" t="s">
        <v>0</v>
      </c>
    </row>
    <row r="91" spans="3:22" s="214" customFormat="1" ht="15">
      <c r="C91" s="299" t="s">
        <v>356</v>
      </c>
      <c r="D91" s="230" t="s">
        <v>9</v>
      </c>
      <c r="E91" s="143"/>
      <c r="F91" s="92"/>
      <c r="G91" s="115"/>
      <c r="H91" s="115"/>
      <c r="L91" s="215" t="s">
        <v>0</v>
      </c>
      <c r="M91" s="134"/>
      <c r="V91" s="215" t="s">
        <v>0</v>
      </c>
    </row>
    <row r="92" spans="3:22" s="214" customFormat="1" ht="15">
      <c r="C92" s="299" t="s">
        <v>357</v>
      </c>
      <c r="D92" s="230" t="s">
        <v>9</v>
      </c>
      <c r="E92" s="143"/>
      <c r="F92" s="92"/>
      <c r="G92" s="115"/>
      <c r="H92" s="115"/>
      <c r="L92" s="215" t="s">
        <v>0</v>
      </c>
      <c r="M92" s="134"/>
      <c r="V92" s="215" t="s">
        <v>0</v>
      </c>
    </row>
    <row r="93" spans="3:22" s="214" customFormat="1" ht="15">
      <c r="C93" s="12" t="s">
        <v>386</v>
      </c>
      <c r="D93" s="309"/>
      <c r="E93" s="143"/>
      <c r="F93" s="92"/>
      <c r="G93" s="115"/>
      <c r="H93" s="115"/>
      <c r="L93" s="215" t="s">
        <v>0</v>
      </c>
      <c r="M93" s="134"/>
      <c r="V93" s="215" t="s">
        <v>0</v>
      </c>
    </row>
    <row r="94" spans="3:22" ht="15">
      <c r="C94" s="152" t="s">
        <v>89</v>
      </c>
      <c r="D94" s="230" t="s">
        <v>9</v>
      </c>
      <c r="E94" s="143"/>
      <c r="F94" s="92"/>
      <c r="G94" s="115"/>
      <c r="H94" s="115"/>
      <c r="L94" s="215" t="s">
        <v>0</v>
      </c>
      <c r="M94" s="134"/>
      <c r="V94" s="215" t="s">
        <v>0</v>
      </c>
    </row>
    <row r="95" spans="3:22" ht="15" customHeight="1">
      <c r="C95" s="153" t="s">
        <v>90</v>
      </c>
      <c r="D95" s="346" t="s">
        <v>9</v>
      </c>
      <c r="E95" s="143"/>
      <c r="F95" s="92"/>
      <c r="G95" s="115"/>
      <c r="H95" s="115"/>
      <c r="L95" s="215" t="s">
        <v>0</v>
      </c>
      <c r="M95" s="134"/>
      <c r="V95" s="215" t="s">
        <v>0</v>
      </c>
    </row>
    <row r="96" spans="3:22" s="214" customFormat="1" ht="15" customHeight="1">
      <c r="C96" s="92"/>
      <c r="D96" s="143"/>
      <c r="E96" s="143"/>
      <c r="F96" s="92"/>
      <c r="G96" s="115"/>
      <c r="H96" s="115"/>
      <c r="L96" s="215" t="s">
        <v>0</v>
      </c>
      <c r="M96" s="134"/>
      <c r="V96" s="215" t="s">
        <v>0</v>
      </c>
    </row>
    <row r="97" spans="2:22" ht="30" customHeight="1">
      <c r="B97" s="113"/>
      <c r="C97" s="362" t="s">
        <v>387</v>
      </c>
      <c r="D97" s="363"/>
      <c r="E97" s="364"/>
      <c r="F97" s="9" t="s">
        <v>57</v>
      </c>
      <c r="G97" s="115"/>
      <c r="L97" s="215" t="s">
        <v>0</v>
      </c>
      <c r="V97" s="215" t="s">
        <v>0</v>
      </c>
    </row>
    <row r="98" spans="3:22" ht="15">
      <c r="C98" s="298" t="s">
        <v>91</v>
      </c>
      <c r="D98" s="331"/>
      <c r="E98" s="332"/>
      <c r="F98" s="330" t="s">
        <v>9</v>
      </c>
      <c r="G98" s="115"/>
      <c r="L98" s="215" t="s">
        <v>0</v>
      </c>
      <c r="V98" s="215" t="s">
        <v>0</v>
      </c>
    </row>
    <row r="99" spans="3:22" ht="15">
      <c r="C99" s="299" t="s">
        <v>92</v>
      </c>
      <c r="D99" s="321"/>
      <c r="E99" s="329"/>
      <c r="F99" s="192" t="s">
        <v>9</v>
      </c>
      <c r="G99" s="115"/>
      <c r="L99" s="215" t="s">
        <v>0</v>
      </c>
      <c r="V99" s="215" t="s">
        <v>0</v>
      </c>
    </row>
    <row r="100" spans="3:22" ht="15">
      <c r="C100" s="299" t="s">
        <v>93</v>
      </c>
      <c r="D100" s="321"/>
      <c r="E100" s="329"/>
      <c r="F100" s="192" t="s">
        <v>9</v>
      </c>
      <c r="G100" s="115"/>
      <c r="L100" s="215" t="s">
        <v>0</v>
      </c>
      <c r="V100" s="215" t="s">
        <v>0</v>
      </c>
    </row>
    <row r="101" spans="3:22" ht="15">
      <c r="C101" s="153" t="s">
        <v>41</v>
      </c>
      <c r="D101" s="116"/>
      <c r="E101" s="333"/>
      <c r="F101" s="193" t="s">
        <v>9</v>
      </c>
      <c r="G101" s="115"/>
      <c r="L101" s="215" t="s">
        <v>0</v>
      </c>
      <c r="V101" s="215" t="s">
        <v>0</v>
      </c>
    </row>
    <row r="102" spans="3:22" ht="15" customHeight="1">
      <c r="C102" s="92"/>
      <c r="D102" s="115"/>
      <c r="E102" s="92"/>
      <c r="F102" s="115"/>
      <c r="G102" s="115"/>
      <c r="L102" s="215" t="s">
        <v>0</v>
      </c>
      <c r="V102" s="215" t="s">
        <v>0</v>
      </c>
    </row>
    <row r="103" spans="2:22" ht="165" customHeight="1">
      <c r="B103" s="113"/>
      <c r="C103" s="16" t="str">
        <f>CONCATENATE("24. In order to assess and quantify the effect of using such simplification,"," please provide the value of the IORP’s corporate bond portfolio at the end of 2018 using the breakdown to assess the impact of the corporate bond stresses in the adverse scenario (in "&amp;Participant!D16&amp;" of "&amp;Participant!D15&amp;").","I.e. if (part of) stresses were evaluated using the simplifications provided (aggregates distinguishing total aggregate, investment grade and high yield)"," then IORPs do not have to provide the value for these corporate bonds broken down by rating, but only for the relevant aggregates.")</f>
        <v>24. In order to assess and quantify the effect of using such simplification, please provide the value of the IORP’s corporate bond portfolio at the end of 2018 using the breakdown to assess the impact of the corporate bond stresses in the adverse scenario (in - of -).I.e. if (part of) stresses were evaluated using the simplifications provided (aggregates distinguishing total aggregate, investment grade and high yield) then IORPs do not have to provide the value for these corporate bonds broken down by rating, but only for the relevant aggregates.</v>
      </c>
      <c r="D103" s="15" t="s">
        <v>186</v>
      </c>
      <c r="E103" s="15" t="s">
        <v>99</v>
      </c>
      <c r="F103" s="15" t="s">
        <v>100</v>
      </c>
      <c r="G103" s="15" t="s">
        <v>187</v>
      </c>
      <c r="H103"/>
      <c r="I103" s="201"/>
      <c r="J103" s="17"/>
      <c r="K103" s="17"/>
      <c r="L103" s="215" t="s">
        <v>0</v>
      </c>
      <c r="V103" s="215" t="s">
        <v>0</v>
      </c>
    </row>
    <row r="104" spans="2:22" ht="15" hidden="1">
      <c r="B104" s="113"/>
      <c r="C104" s="12" t="s">
        <v>88</v>
      </c>
      <c r="D104" s="10"/>
      <c r="E104" s="10"/>
      <c r="F104" s="10"/>
      <c r="G104" s="10"/>
      <c r="H104" s="189" t="e">
        <f>IF(OR(SUM(#REF!)&lt;#REF!-0.5,SUM(#REF!)&gt;#REF!+0.5),"corporate bonds in [Baseline_&amp;_Adverse_Scenario] sheet","")</f>
        <v>#REF!</v>
      </c>
      <c r="I104" s="14"/>
      <c r="J104" s="14"/>
      <c r="K104" s="14"/>
      <c r="L104" s="215" t="s">
        <v>0</v>
      </c>
      <c r="V104" s="215" t="s">
        <v>0</v>
      </c>
    </row>
    <row r="105" spans="3:22" ht="15" hidden="1">
      <c r="C105" s="154" t="s">
        <v>94</v>
      </c>
      <c r="D105" s="190" t="s">
        <v>9</v>
      </c>
      <c r="E105" s="190" t="s">
        <v>9</v>
      </c>
      <c r="F105" s="190" t="s">
        <v>9</v>
      </c>
      <c r="G105" s="190" t="s">
        <v>9</v>
      </c>
      <c r="H105"/>
      <c r="I105" s="115"/>
      <c r="J105" s="115"/>
      <c r="K105" s="115"/>
      <c r="L105" s="215" t="s">
        <v>0</v>
      </c>
      <c r="V105" s="215" t="s">
        <v>0</v>
      </c>
    </row>
    <row r="106" spans="3:22" ht="15" hidden="1">
      <c r="C106" s="154" t="s">
        <v>95</v>
      </c>
      <c r="D106" s="190" t="s">
        <v>9</v>
      </c>
      <c r="E106" s="190" t="s">
        <v>9</v>
      </c>
      <c r="F106" s="190" t="s">
        <v>9</v>
      </c>
      <c r="G106" s="190" t="s">
        <v>9</v>
      </c>
      <c r="H106"/>
      <c r="I106" s="115"/>
      <c r="J106" s="115"/>
      <c r="K106" s="115"/>
      <c r="L106" s="215" t="s">
        <v>0</v>
      </c>
      <c r="V106" s="215" t="s">
        <v>0</v>
      </c>
    </row>
    <row r="107" spans="3:22" s="214" customFormat="1" ht="15">
      <c r="C107" s="13" t="s">
        <v>24</v>
      </c>
      <c r="D107" s="302">
        <f>SUM(D109:D115)+SUM(D117:D119)</f>
        <v>0</v>
      </c>
      <c r="E107" s="302">
        <f>SUM(E109:E115)+SUM(E117:E119)</f>
        <v>0</v>
      </c>
      <c r="F107" s="302">
        <f>SUM(F109:F115)+SUM(F117:F119)</f>
        <v>0</v>
      </c>
      <c r="G107" s="302">
        <f>SUM(G109:G115)+SUM(G117:G119)</f>
        <v>0</v>
      </c>
      <c r="H107" s="347">
        <f>IF(OR(SUM($D$107:$G$107)&lt;'Baseline_&amp;_Adverse_Scenario'!D42-0.5,SUM($D$107:$G$107)&gt;'Baseline_&amp;_Adverse_Scenario'!D42+0.5),"ALERT: Sum of totals (D107..G107) deviates from value","")</f>
      </c>
      <c r="I107" s="115"/>
      <c r="J107" s="115"/>
      <c r="K107" s="115"/>
      <c r="L107" s="215" t="s">
        <v>0</v>
      </c>
      <c r="V107" s="215" t="s">
        <v>0</v>
      </c>
    </row>
    <row r="108" spans="3:22" s="214" customFormat="1" ht="15">
      <c r="C108" s="12" t="s">
        <v>88</v>
      </c>
      <c r="D108" s="308"/>
      <c r="E108" s="308"/>
      <c r="F108" s="308"/>
      <c r="G108" s="3"/>
      <c r="H108" s="124">
        <f>IF(OR(SUM($D$107:$G$107)&lt;'Baseline_&amp;_Adverse_Scenario'!D42-0.5,SUM($D$107:$G$107)&gt;'Baseline_&amp;_Adverse_Scenario'!D42+0.5),"corporate bonds in [Baseline_&amp;_Adverse_Scenario] sheet","")</f>
      </c>
      <c r="I108" s="115"/>
      <c r="J108" s="115"/>
      <c r="K108" s="115"/>
      <c r="L108" s="215" t="s">
        <v>0</v>
      </c>
      <c r="V108" s="215" t="s">
        <v>0</v>
      </c>
    </row>
    <row r="109" spans="3:22" s="214" customFormat="1" ht="15">
      <c r="C109" s="301" t="s">
        <v>94</v>
      </c>
      <c r="D109" s="313" t="s">
        <v>9</v>
      </c>
      <c r="E109" s="313" t="s">
        <v>9</v>
      </c>
      <c r="F109" s="313" t="s">
        <v>9</v>
      </c>
      <c r="G109" s="313" t="s">
        <v>9</v>
      </c>
      <c r="H109"/>
      <c r="I109" s="115"/>
      <c r="J109" s="115"/>
      <c r="K109" s="115"/>
      <c r="L109" s="215" t="s">
        <v>0</v>
      </c>
      <c r="V109" s="215" t="s">
        <v>0</v>
      </c>
    </row>
    <row r="110" spans="3:22" s="214" customFormat="1" ht="15">
      <c r="C110" s="301" t="s">
        <v>95</v>
      </c>
      <c r="D110" s="313" t="s">
        <v>9</v>
      </c>
      <c r="E110" s="313" t="s">
        <v>9</v>
      </c>
      <c r="F110" s="313" t="s">
        <v>9</v>
      </c>
      <c r="G110" s="313" t="s">
        <v>9</v>
      </c>
      <c r="H110"/>
      <c r="I110" s="115"/>
      <c r="J110" s="115"/>
      <c r="K110" s="115"/>
      <c r="L110" s="215" t="s">
        <v>0</v>
      </c>
      <c r="V110" s="215" t="s">
        <v>0</v>
      </c>
    </row>
    <row r="111" spans="3:22" ht="15">
      <c r="C111" s="154" t="s">
        <v>96</v>
      </c>
      <c r="D111" s="190" t="s">
        <v>9</v>
      </c>
      <c r="E111" s="190" t="s">
        <v>9</v>
      </c>
      <c r="F111" s="313" t="s">
        <v>9</v>
      </c>
      <c r="G111" s="190" t="s">
        <v>9</v>
      </c>
      <c r="H111"/>
      <c r="I111" s="115"/>
      <c r="J111" s="115"/>
      <c r="K111" s="115"/>
      <c r="L111" s="215" t="s">
        <v>0</v>
      </c>
      <c r="V111" s="215" t="s">
        <v>0</v>
      </c>
    </row>
    <row r="112" spans="3:22" ht="15">
      <c r="C112" s="132" t="s">
        <v>97</v>
      </c>
      <c r="D112" s="190" t="s">
        <v>9</v>
      </c>
      <c r="E112" s="190" t="s">
        <v>9</v>
      </c>
      <c r="F112" s="313" t="s">
        <v>9</v>
      </c>
      <c r="G112" s="190" t="s">
        <v>9</v>
      </c>
      <c r="H112"/>
      <c r="I112" s="115"/>
      <c r="J112" s="115"/>
      <c r="K112" s="115"/>
      <c r="L112" s="215" t="s">
        <v>0</v>
      </c>
      <c r="V112" s="215" t="s">
        <v>0</v>
      </c>
    </row>
    <row r="113" spans="3:22" ht="15">
      <c r="C113" s="154" t="s">
        <v>98</v>
      </c>
      <c r="D113" s="190" t="s">
        <v>9</v>
      </c>
      <c r="E113" s="190" t="s">
        <v>9</v>
      </c>
      <c r="F113" s="190" t="s">
        <v>9</v>
      </c>
      <c r="G113" s="190" t="s">
        <v>9</v>
      </c>
      <c r="H113"/>
      <c r="I113" s="115"/>
      <c r="J113" s="115"/>
      <c r="K113" s="115"/>
      <c r="L113" s="215" t="s">
        <v>0</v>
      </c>
      <c r="V113" s="215" t="s">
        <v>0</v>
      </c>
    </row>
    <row r="114" spans="3:22" ht="15">
      <c r="C114" s="157" t="s">
        <v>188</v>
      </c>
      <c r="D114" s="190" t="s">
        <v>9</v>
      </c>
      <c r="E114" s="190" t="s">
        <v>9</v>
      </c>
      <c r="F114" s="190" t="s">
        <v>9</v>
      </c>
      <c r="G114" s="190" t="s">
        <v>9</v>
      </c>
      <c r="H114"/>
      <c r="I114" s="115"/>
      <c r="J114" s="115"/>
      <c r="K114" s="115"/>
      <c r="L114" s="215" t="s">
        <v>0</v>
      </c>
      <c r="V114" s="215" t="s">
        <v>0</v>
      </c>
    </row>
    <row r="115" spans="3:22" ht="15">
      <c r="C115" s="301" t="s">
        <v>360</v>
      </c>
      <c r="D115" s="190" t="s">
        <v>9</v>
      </c>
      <c r="E115" s="190" t="s">
        <v>9</v>
      </c>
      <c r="F115" s="190" t="s">
        <v>9</v>
      </c>
      <c r="G115" s="190" t="s">
        <v>9</v>
      </c>
      <c r="H115"/>
      <c r="I115" s="115"/>
      <c r="J115" s="115"/>
      <c r="K115" s="115"/>
      <c r="L115" s="215" t="s">
        <v>0</v>
      </c>
      <c r="V115" s="215" t="s">
        <v>0</v>
      </c>
    </row>
    <row r="116" spans="3:22" s="214" customFormat="1" ht="15">
      <c r="C116" s="335" t="s">
        <v>388</v>
      </c>
      <c r="D116" s="308"/>
      <c r="E116" s="308"/>
      <c r="F116" s="308"/>
      <c r="G116" s="3"/>
      <c r="H116"/>
      <c r="I116" s="115"/>
      <c r="J116" s="115"/>
      <c r="K116" s="115"/>
      <c r="L116" s="215" t="s">
        <v>0</v>
      </c>
      <c r="V116" s="215" t="s">
        <v>0</v>
      </c>
    </row>
    <row r="117" spans="3:22" ht="15">
      <c r="C117" s="334" t="s">
        <v>228</v>
      </c>
      <c r="D117" s="192" t="s">
        <v>9</v>
      </c>
      <c r="E117" s="190" t="s">
        <v>9</v>
      </c>
      <c r="F117" s="190" t="s">
        <v>9</v>
      </c>
      <c r="G117" s="190" t="s">
        <v>9</v>
      </c>
      <c r="H117"/>
      <c r="I117" s="115"/>
      <c r="J117" s="115"/>
      <c r="K117" s="115"/>
      <c r="L117" s="215" t="s">
        <v>0</v>
      </c>
      <c r="V117" s="215" t="s">
        <v>0</v>
      </c>
    </row>
    <row r="118" spans="3:22" ht="15">
      <c r="C118" s="107" t="s">
        <v>101</v>
      </c>
      <c r="D118" s="192" t="s">
        <v>9</v>
      </c>
      <c r="E118" s="190" t="s">
        <v>9</v>
      </c>
      <c r="F118" s="190" t="s">
        <v>9</v>
      </c>
      <c r="G118" s="190" t="s">
        <v>9</v>
      </c>
      <c r="H118"/>
      <c r="I118" s="115"/>
      <c r="J118" s="115"/>
      <c r="K118" s="115"/>
      <c r="L118" s="215" t="s">
        <v>0</v>
      </c>
      <c r="V118" s="215" t="s">
        <v>0</v>
      </c>
    </row>
    <row r="119" spans="3:22" ht="15">
      <c r="C119" s="135" t="s">
        <v>102</v>
      </c>
      <c r="D119" s="193" t="s">
        <v>9</v>
      </c>
      <c r="E119" s="191" t="s">
        <v>9</v>
      </c>
      <c r="F119" s="191" t="s">
        <v>9</v>
      </c>
      <c r="G119" s="191" t="s">
        <v>9</v>
      </c>
      <c r="H119"/>
      <c r="I119" s="115"/>
      <c r="J119" s="115"/>
      <c r="K119" s="115"/>
      <c r="L119" s="215" t="s">
        <v>0</v>
      </c>
      <c r="V119" s="215" t="s">
        <v>0</v>
      </c>
    </row>
    <row r="120" spans="12:22" ht="15" customHeight="1">
      <c r="L120" s="215" t="s">
        <v>0</v>
      </c>
      <c r="V120" s="215" t="s">
        <v>0</v>
      </c>
    </row>
    <row r="121" spans="3:22" s="214" customFormat="1" ht="30" customHeight="1">
      <c r="C121" s="359" t="s">
        <v>389</v>
      </c>
      <c r="D121" s="360"/>
      <c r="E121" s="361"/>
      <c r="F121" s="297" t="s">
        <v>57</v>
      </c>
      <c r="L121" s="215" t="s">
        <v>0</v>
      </c>
      <c r="V121" s="215" t="s">
        <v>0</v>
      </c>
    </row>
    <row r="122" spans="3:22" s="214" customFormat="1" ht="15" customHeight="1">
      <c r="C122" s="298" t="s">
        <v>358</v>
      </c>
      <c r="D122" s="337"/>
      <c r="E122" s="332"/>
      <c r="F122" s="330" t="s">
        <v>9</v>
      </c>
      <c r="L122" s="215" t="s">
        <v>0</v>
      </c>
      <c r="V122" s="215" t="s">
        <v>0</v>
      </c>
    </row>
    <row r="123" spans="3:22" s="214" customFormat="1" ht="15" customHeight="1">
      <c r="C123" s="299" t="s">
        <v>359</v>
      </c>
      <c r="D123" s="336"/>
      <c r="E123" s="329"/>
      <c r="F123" s="192" t="s">
        <v>9</v>
      </c>
      <c r="L123" s="215" t="s">
        <v>0</v>
      </c>
      <c r="V123" s="215" t="s">
        <v>0</v>
      </c>
    </row>
    <row r="124" spans="3:22" s="214" customFormat="1" ht="15" customHeight="1">
      <c r="C124" s="299" t="s">
        <v>93</v>
      </c>
      <c r="D124" s="336"/>
      <c r="E124" s="329"/>
      <c r="F124" s="192" t="s">
        <v>9</v>
      </c>
      <c r="L124" s="215" t="s">
        <v>0</v>
      </c>
      <c r="V124" s="215" t="s">
        <v>0</v>
      </c>
    </row>
    <row r="125" spans="3:22" s="214" customFormat="1" ht="15" customHeight="1">
      <c r="C125" s="153" t="s">
        <v>41</v>
      </c>
      <c r="D125" s="338"/>
      <c r="E125" s="333"/>
      <c r="F125" s="193" t="s">
        <v>9</v>
      </c>
      <c r="L125" s="215" t="s">
        <v>0</v>
      </c>
      <c r="V125" s="215" t="s">
        <v>0</v>
      </c>
    </row>
    <row r="126" spans="12:22" s="214" customFormat="1" ht="15" customHeight="1">
      <c r="L126" s="215" t="s">
        <v>0</v>
      </c>
      <c r="V126" s="215" t="s">
        <v>0</v>
      </c>
    </row>
    <row r="127" spans="3:22" ht="30" customHeight="1">
      <c r="C127" s="359" t="s">
        <v>390</v>
      </c>
      <c r="D127" s="360"/>
      <c r="E127" s="361"/>
      <c r="F127" s="9" t="s">
        <v>57</v>
      </c>
      <c r="L127" s="215" t="s">
        <v>0</v>
      </c>
      <c r="V127" s="215" t="s">
        <v>0</v>
      </c>
    </row>
    <row r="128" spans="3:22" ht="15" customHeight="1">
      <c r="C128" s="298" t="s">
        <v>195</v>
      </c>
      <c r="D128" s="337"/>
      <c r="E128" s="332"/>
      <c r="F128" s="330" t="s">
        <v>9</v>
      </c>
      <c r="L128" s="215" t="s">
        <v>0</v>
      </c>
      <c r="V128" s="215" t="s">
        <v>0</v>
      </c>
    </row>
    <row r="129" spans="3:22" ht="15" customHeight="1">
      <c r="C129" s="299" t="s">
        <v>196</v>
      </c>
      <c r="D129" s="336"/>
      <c r="E129" s="329"/>
      <c r="F129" s="192" t="s">
        <v>9</v>
      </c>
      <c r="L129" s="215" t="s">
        <v>0</v>
      </c>
      <c r="V129" s="215" t="s">
        <v>0</v>
      </c>
    </row>
    <row r="130" spans="3:22" ht="15" customHeight="1">
      <c r="C130" s="299" t="s">
        <v>93</v>
      </c>
      <c r="D130" s="336"/>
      <c r="E130" s="329"/>
      <c r="F130" s="192" t="s">
        <v>9</v>
      </c>
      <c r="L130" s="215" t="s">
        <v>0</v>
      </c>
      <c r="V130" s="215" t="s">
        <v>0</v>
      </c>
    </row>
    <row r="131" spans="3:22" ht="15" customHeight="1">
      <c r="C131" s="153" t="s">
        <v>41</v>
      </c>
      <c r="D131" s="338"/>
      <c r="E131" s="333"/>
      <c r="F131" s="193" t="s">
        <v>9</v>
      </c>
      <c r="L131" s="215" t="s">
        <v>0</v>
      </c>
      <c r="V131" s="215" t="s">
        <v>0</v>
      </c>
    </row>
    <row r="132" spans="12:22" s="214" customFormat="1" ht="15" customHeight="1">
      <c r="L132" s="215" t="s">
        <v>0</v>
      </c>
      <c r="V132" s="215" t="s">
        <v>0</v>
      </c>
    </row>
    <row r="133" spans="3:22" s="214" customFormat="1" ht="30" customHeight="1">
      <c r="C133" s="380" t="s">
        <v>391</v>
      </c>
      <c r="D133" s="381"/>
      <c r="E133" s="381"/>
      <c r="F133" s="381"/>
      <c r="L133" s="215" t="s">
        <v>0</v>
      </c>
      <c r="V133" s="215" t="s">
        <v>0</v>
      </c>
    </row>
    <row r="134" spans="1:22" s="214" customFormat="1" ht="60" customHeight="1">
      <c r="A134" s="86"/>
      <c r="B134" s="54"/>
      <c r="C134" s="365"/>
      <c r="D134" s="366"/>
      <c r="E134" s="366"/>
      <c r="F134" s="367"/>
      <c r="G134" s="54"/>
      <c r="H134" s="54"/>
      <c r="I134" s="54"/>
      <c r="J134" s="54"/>
      <c r="K134" s="54"/>
      <c r="L134" s="215" t="s">
        <v>0</v>
      </c>
      <c r="V134" s="215" t="s">
        <v>0</v>
      </c>
    </row>
    <row r="135" spans="12:22" s="214" customFormat="1" ht="15" customHeight="1">
      <c r="L135" s="215" t="s">
        <v>0</v>
      </c>
      <c r="V135" s="215" t="s">
        <v>0</v>
      </c>
    </row>
    <row r="136" spans="1:22" s="214" customFormat="1" ht="18.75">
      <c r="A136" s="86"/>
      <c r="B136" s="54"/>
      <c r="C136" s="356" t="s">
        <v>229</v>
      </c>
      <c r="D136" s="357"/>
      <c r="E136" s="357"/>
      <c r="F136" s="357"/>
      <c r="G136" s="357"/>
      <c r="H136" s="357"/>
      <c r="I136" s="357"/>
      <c r="J136" s="357"/>
      <c r="K136" s="358"/>
      <c r="L136" s="215" t="s">
        <v>0</v>
      </c>
      <c r="V136" s="215" t="s">
        <v>0</v>
      </c>
    </row>
    <row r="137" spans="2:22" s="214" customFormat="1" ht="15" customHeight="1">
      <c r="B137" s="54"/>
      <c r="C137" s="138"/>
      <c r="D137" s="7"/>
      <c r="E137" s="7"/>
      <c r="F137" s="7"/>
      <c r="G137" s="7"/>
      <c r="H137" s="7"/>
      <c r="I137" s="7"/>
      <c r="J137" s="112"/>
      <c r="K137" s="112"/>
      <c r="L137" s="215" t="s">
        <v>0</v>
      </c>
      <c r="V137" s="215" t="s">
        <v>0</v>
      </c>
    </row>
    <row r="138" spans="2:22" s="148" customFormat="1" ht="60" customHeight="1">
      <c r="B138" s="149"/>
      <c r="C138" s="359" t="s">
        <v>395</v>
      </c>
      <c r="D138" s="360"/>
      <c r="E138" s="360"/>
      <c r="F138" s="361"/>
      <c r="G138" s="150"/>
      <c r="H138" s="150"/>
      <c r="I138" s="150"/>
      <c r="J138" s="151"/>
      <c r="K138" s="151"/>
      <c r="L138" s="215" t="s">
        <v>0</v>
      </c>
      <c r="V138" s="215" t="s">
        <v>0</v>
      </c>
    </row>
    <row r="139" spans="1:22" s="214" customFormat="1" ht="75" customHeight="1">
      <c r="A139" s="86"/>
      <c r="B139" s="54"/>
      <c r="C139" s="365"/>
      <c r="D139" s="366"/>
      <c r="E139" s="366"/>
      <c r="F139" s="367"/>
      <c r="G139" s="200"/>
      <c r="H139" s="54"/>
      <c r="I139" s="54"/>
      <c r="J139" s="54"/>
      <c r="K139" s="54"/>
      <c r="L139" s="215" t="s">
        <v>0</v>
      </c>
      <c r="V139" s="215" t="s">
        <v>0</v>
      </c>
    </row>
    <row r="140" spans="1:22" s="214" customFormat="1" ht="15" customHeight="1">
      <c r="A140" s="86"/>
      <c r="B140" s="54"/>
      <c r="C140" s="54"/>
      <c r="D140" s="54"/>
      <c r="E140" s="54"/>
      <c r="F140" s="54"/>
      <c r="G140" s="54"/>
      <c r="H140" s="54"/>
      <c r="I140" s="54"/>
      <c r="J140" s="54"/>
      <c r="K140" s="54"/>
      <c r="L140" s="215" t="s">
        <v>0</v>
      </c>
      <c r="V140" s="215" t="s">
        <v>0</v>
      </c>
    </row>
    <row r="141" spans="1:22" s="214" customFormat="1" ht="45" customHeight="1">
      <c r="A141" s="86"/>
      <c r="B141" s="54"/>
      <c r="C141" s="359" t="s">
        <v>393</v>
      </c>
      <c r="D141" s="360"/>
      <c r="E141" s="360"/>
      <c r="F141" s="121" t="s">
        <v>9</v>
      </c>
      <c r="G141" s="54"/>
      <c r="H141" s="54"/>
      <c r="I141" s="54"/>
      <c r="J141" s="54"/>
      <c r="K141" s="54"/>
      <c r="L141" s="215" t="s">
        <v>0</v>
      </c>
      <c r="V141" s="215" t="s">
        <v>0</v>
      </c>
    </row>
    <row r="142" spans="1:22" s="214" customFormat="1" ht="15" customHeight="1">
      <c r="A142" s="86"/>
      <c r="B142" s="54"/>
      <c r="C142" s="235"/>
      <c r="D142" s="235"/>
      <c r="E142" s="235"/>
      <c r="F142" s="235"/>
      <c r="G142" s="54"/>
      <c r="H142" s="54"/>
      <c r="I142" s="54"/>
      <c r="J142" s="54"/>
      <c r="K142" s="54"/>
      <c r="L142" s="215" t="s">
        <v>0</v>
      </c>
      <c r="V142" s="215" t="s">
        <v>0</v>
      </c>
    </row>
    <row r="143" spans="1:22" s="214" customFormat="1" ht="15" customHeight="1">
      <c r="A143" s="86"/>
      <c r="B143" s="54"/>
      <c r="C143" s="377" t="s">
        <v>394</v>
      </c>
      <c r="D143" s="378"/>
      <c r="E143" s="378"/>
      <c r="F143" s="379"/>
      <c r="G143" s="54"/>
      <c r="H143" s="54"/>
      <c r="I143" s="54"/>
      <c r="J143" s="54"/>
      <c r="K143" s="54"/>
      <c r="L143" s="215" t="s">
        <v>0</v>
      </c>
      <c r="V143" s="215" t="s">
        <v>0</v>
      </c>
    </row>
    <row r="144" spans="1:22" s="214" customFormat="1" ht="75" customHeight="1">
      <c r="A144" s="86"/>
      <c r="B144" s="54"/>
      <c r="C144" s="365"/>
      <c r="D144" s="366"/>
      <c r="E144" s="366"/>
      <c r="F144" s="367"/>
      <c r="G144" s="54"/>
      <c r="H144" s="54"/>
      <c r="I144" s="54"/>
      <c r="J144" s="54"/>
      <c r="K144" s="54"/>
      <c r="L144" s="215" t="s">
        <v>0</v>
      </c>
      <c r="V144" s="215" t="s">
        <v>0</v>
      </c>
    </row>
    <row r="145" spans="1:22" s="214" customFormat="1" ht="15" customHeight="1">
      <c r="A145" s="86"/>
      <c r="B145" s="54"/>
      <c r="C145" s="54"/>
      <c r="D145" s="54"/>
      <c r="E145" s="54"/>
      <c r="F145" s="54"/>
      <c r="G145" s="54"/>
      <c r="H145" s="54"/>
      <c r="I145" s="54"/>
      <c r="J145" s="54"/>
      <c r="K145" s="54"/>
      <c r="L145" s="215" t="s">
        <v>0</v>
      </c>
      <c r="V145" s="215" t="s">
        <v>0</v>
      </c>
    </row>
    <row r="146" spans="1:22" s="214" customFormat="1" ht="15" customHeight="1">
      <c r="A146" s="86"/>
      <c r="B146" s="54"/>
      <c r="C146" s="359" t="s">
        <v>392</v>
      </c>
      <c r="D146" s="360"/>
      <c r="E146" s="360"/>
      <c r="F146" s="361"/>
      <c r="G146" s="54"/>
      <c r="H146" s="54"/>
      <c r="I146" s="54"/>
      <c r="J146" s="54"/>
      <c r="K146" s="54"/>
      <c r="L146" s="215" t="s">
        <v>0</v>
      </c>
      <c r="V146" s="215" t="s">
        <v>0</v>
      </c>
    </row>
    <row r="147" spans="1:22" s="214" customFormat="1" ht="75" customHeight="1">
      <c r="A147" s="86"/>
      <c r="B147" s="54"/>
      <c r="C147" s="365"/>
      <c r="D147" s="366"/>
      <c r="E147" s="366"/>
      <c r="F147" s="367"/>
      <c r="G147" s="54"/>
      <c r="H147" s="54"/>
      <c r="I147" s="54"/>
      <c r="J147" s="54"/>
      <c r="K147" s="54"/>
      <c r="L147" s="215" t="s">
        <v>0</v>
      </c>
      <c r="V147" s="215" t="s">
        <v>0</v>
      </c>
    </row>
    <row r="148" spans="1:22" ht="15">
      <c r="A148" s="51" t="s">
        <v>0</v>
      </c>
      <c r="B148" s="51" t="s">
        <v>0</v>
      </c>
      <c r="C148" s="51" t="s">
        <v>0</v>
      </c>
      <c r="D148" s="51" t="s">
        <v>0</v>
      </c>
      <c r="E148" s="51" t="s">
        <v>0</v>
      </c>
      <c r="F148" s="51" t="s">
        <v>0</v>
      </c>
      <c r="G148" s="51" t="s">
        <v>0</v>
      </c>
      <c r="H148" s="51" t="s">
        <v>0</v>
      </c>
      <c r="I148" s="51" t="s">
        <v>0</v>
      </c>
      <c r="J148" s="51" t="s">
        <v>0</v>
      </c>
      <c r="K148" s="51" t="s">
        <v>0</v>
      </c>
      <c r="L148" s="215" t="s">
        <v>0</v>
      </c>
      <c r="M148" s="51" t="s">
        <v>0</v>
      </c>
      <c r="N148" s="51" t="s">
        <v>0</v>
      </c>
      <c r="O148" s="51" t="s">
        <v>0</v>
      </c>
      <c r="P148" s="51" t="s">
        <v>0</v>
      </c>
      <c r="Q148" s="51" t="s">
        <v>0</v>
      </c>
      <c r="R148" s="51" t="s">
        <v>0</v>
      </c>
      <c r="S148" s="51" t="s">
        <v>0</v>
      </c>
      <c r="T148" s="51" t="s">
        <v>0</v>
      </c>
      <c r="U148" s="51" t="s">
        <v>0</v>
      </c>
      <c r="V148" s="215" t="s">
        <v>0</v>
      </c>
    </row>
  </sheetData>
  <sheetProtection formatCells="0"/>
  <mergeCells count="35">
    <mergeCell ref="C146:F146"/>
    <mergeCell ref="C147:F147"/>
    <mergeCell ref="C138:F138"/>
    <mergeCell ref="C133:F133"/>
    <mergeCell ref="C134:F134"/>
    <mergeCell ref="C46:F46"/>
    <mergeCell ref="C143:F143"/>
    <mergeCell ref="C144:F144"/>
    <mergeCell ref="C141:E141"/>
    <mergeCell ref="C35:K35"/>
    <mergeCell ref="C9:K9"/>
    <mergeCell ref="C11:K11"/>
    <mergeCell ref="C15:K15"/>
    <mergeCell ref="C24:F24"/>
    <mergeCell ref="C25:F25"/>
    <mergeCell ref="C20:E20"/>
    <mergeCell ref="C27:E27"/>
    <mergeCell ref="C29:E29"/>
    <mergeCell ref="C32:F32"/>
    <mergeCell ref="C30:E30"/>
    <mergeCell ref="C13:E13"/>
    <mergeCell ref="C17:E17"/>
    <mergeCell ref="C19:E19"/>
    <mergeCell ref="C136:K136"/>
    <mergeCell ref="C45:F45"/>
    <mergeCell ref="C48:F48"/>
    <mergeCell ref="C49:F49"/>
    <mergeCell ref="C33:F33"/>
    <mergeCell ref="C39:E39"/>
    <mergeCell ref="C41:K41"/>
    <mergeCell ref="C51:E51"/>
    <mergeCell ref="C97:E97"/>
    <mergeCell ref="C121:E121"/>
    <mergeCell ref="C127:E127"/>
    <mergeCell ref="C139:F139"/>
  </mergeCells>
  <dataValidations count="3">
    <dataValidation type="list" allowBlank="1" showInputMessage="1" showErrorMessage="1" sqref="F13">
      <formula1>$N$1:$N$3</formula1>
    </dataValidation>
    <dataValidation type="list" allowBlank="1" showInputMessage="1" showErrorMessage="1" sqref="F52:F55 F122:F125 E135 F128:F131 F145 F140 F18:F22 F39 F50 F28:F30 F98:F101 D98:D101">
      <formula1>$M$1:$M$2</formula1>
    </dataValidation>
    <dataValidation type="list" allowBlank="1" showInputMessage="1" showErrorMessage="1" sqref="F141">
      <formula1>$N$1:$N$3</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Y281"/>
  <sheetViews>
    <sheetView zoomScalePageLayoutView="0" workbookViewId="0" topLeftCell="A1">
      <selection activeCell="L4" sqref="L4"/>
    </sheetView>
  </sheetViews>
  <sheetFormatPr defaultColWidth="8.8515625" defaultRowHeight="15" customHeight="1"/>
  <cols>
    <col min="1" max="2" width="8.8515625" style="0" customWidth="1"/>
    <col min="3" max="3" width="50.7109375" style="0" customWidth="1"/>
    <col min="4" max="12" width="12.7109375" style="0" customWidth="1"/>
    <col min="13" max="13" width="3.7109375" style="0" customWidth="1"/>
    <col min="14" max="24" width="8.8515625" style="0" hidden="1" customWidth="1"/>
    <col min="25" max="25" width="3.7109375" style="0" customWidth="1"/>
    <col min="26" max="64" width="8.8515625" style="0" customWidth="1"/>
  </cols>
  <sheetData>
    <row r="1" spans="1:25" ht="15" customHeight="1">
      <c r="A1" s="214"/>
      <c r="B1" s="214"/>
      <c r="C1" s="49" t="str">
        <f>Participant!$C$1</f>
        <v>-</v>
      </c>
      <c r="D1" s="108"/>
      <c r="E1" s="108"/>
      <c r="F1" s="108"/>
      <c r="G1" s="108"/>
      <c r="H1" s="50"/>
      <c r="I1" s="105"/>
      <c r="J1" s="105"/>
      <c r="K1" s="105"/>
      <c r="L1" s="206" t="str">
        <f>Version</f>
        <v>EIOPA-ST-Templates-(20190522)</v>
      </c>
      <c r="M1" s="215" t="s">
        <v>0</v>
      </c>
      <c r="N1" s="110" t="s">
        <v>9</v>
      </c>
      <c r="O1" s="110" t="s">
        <v>9</v>
      </c>
      <c r="P1" s="110" t="s">
        <v>9</v>
      </c>
      <c r="Q1" s="110" t="s">
        <v>9</v>
      </c>
      <c r="R1" s="110" t="s">
        <v>9</v>
      </c>
      <c r="S1" s="110" t="s">
        <v>9</v>
      </c>
      <c r="T1" s="110" t="s">
        <v>9</v>
      </c>
      <c r="U1" s="110" t="s">
        <v>9</v>
      </c>
      <c r="V1" s="233" t="s">
        <v>9</v>
      </c>
      <c r="W1" s="233" t="s">
        <v>9</v>
      </c>
      <c r="X1" s="233" t="s">
        <v>9</v>
      </c>
      <c r="Y1" s="215" t="s">
        <v>0</v>
      </c>
    </row>
    <row r="2" spans="1:25" ht="15" customHeight="1">
      <c r="A2" s="214"/>
      <c r="B2" s="214"/>
      <c r="C2" s="28" t="str">
        <f>Participant!$C$2</f>
        <v>-</v>
      </c>
      <c r="D2" s="109" t="s">
        <v>230</v>
      </c>
      <c r="E2" s="119"/>
      <c r="F2" s="120"/>
      <c r="G2" s="120"/>
      <c r="H2" s="52"/>
      <c r="I2" s="106"/>
      <c r="J2" s="106"/>
      <c r="K2" s="106"/>
      <c r="L2" s="25" t="str">
        <f>Participant!$E$2</f>
        <v>2018 - - (-)</v>
      </c>
      <c r="M2" s="215" t="s">
        <v>0</v>
      </c>
      <c r="N2" s="110" t="s">
        <v>58</v>
      </c>
      <c r="O2" s="110" t="s">
        <v>32</v>
      </c>
      <c r="P2" s="110" t="s">
        <v>158</v>
      </c>
      <c r="Q2" s="110" t="s">
        <v>162</v>
      </c>
      <c r="R2" s="110" t="s">
        <v>164</v>
      </c>
      <c r="S2" s="110" t="s">
        <v>168</v>
      </c>
      <c r="T2" s="110" t="s">
        <v>154</v>
      </c>
      <c r="U2" s="110" t="s">
        <v>168</v>
      </c>
      <c r="V2" s="233" t="s">
        <v>231</v>
      </c>
      <c r="W2" s="233" t="s">
        <v>231</v>
      </c>
      <c r="X2" s="233" t="s">
        <v>232</v>
      </c>
      <c r="Y2" s="215" t="s">
        <v>0</v>
      </c>
    </row>
    <row r="3" spans="1:25" ht="15" customHeight="1">
      <c r="A3" s="214"/>
      <c r="B3" s="214"/>
      <c r="C3" s="214"/>
      <c r="D3" s="214"/>
      <c r="E3" s="214"/>
      <c r="F3" s="214"/>
      <c r="G3" s="214"/>
      <c r="H3" s="214"/>
      <c r="I3" s="214"/>
      <c r="J3" s="214"/>
      <c r="K3" s="214"/>
      <c r="M3" s="215" t="s">
        <v>0</v>
      </c>
      <c r="N3" s="214"/>
      <c r="O3" s="110" t="s">
        <v>34</v>
      </c>
      <c r="P3" s="110" t="s">
        <v>159</v>
      </c>
      <c r="Q3" s="110" t="s">
        <v>163</v>
      </c>
      <c r="R3" s="110" t="s">
        <v>165</v>
      </c>
      <c r="S3" s="110" t="s">
        <v>169</v>
      </c>
      <c r="T3" s="110" t="s">
        <v>155</v>
      </c>
      <c r="U3" s="110" t="s">
        <v>169</v>
      </c>
      <c r="V3" s="233" t="s">
        <v>233</v>
      </c>
      <c r="W3" s="233" t="s">
        <v>233</v>
      </c>
      <c r="X3" s="233" t="s">
        <v>234</v>
      </c>
      <c r="Y3" s="215" t="s">
        <v>0</v>
      </c>
    </row>
    <row r="4" spans="1:25" ht="15" customHeight="1">
      <c r="A4" s="214"/>
      <c r="C4" s="39" t="s">
        <v>38</v>
      </c>
      <c r="D4" s="54"/>
      <c r="E4" s="124"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F4" s="54"/>
      <c r="G4" s="214"/>
      <c r="H4" s="214"/>
      <c r="I4" s="214"/>
      <c r="J4" s="214"/>
      <c r="L4" s="180" t="str">
        <f>HYPERLINK("#'P.index'!D10","&gt;&gt; goto index")</f>
        <v>&gt;&gt; goto index</v>
      </c>
      <c r="M4" s="215" t="s">
        <v>0</v>
      </c>
      <c r="N4" s="214"/>
      <c r="O4" s="214"/>
      <c r="P4" s="110" t="s">
        <v>160</v>
      </c>
      <c r="Q4" s="110" t="s">
        <v>161</v>
      </c>
      <c r="R4" s="110" t="s">
        <v>166</v>
      </c>
      <c r="S4" s="110" t="s">
        <v>161</v>
      </c>
      <c r="T4" s="234" t="s">
        <v>200</v>
      </c>
      <c r="U4" s="110" t="s">
        <v>170</v>
      </c>
      <c r="V4" s="233" t="s">
        <v>235</v>
      </c>
      <c r="W4" s="233" t="s">
        <v>236</v>
      </c>
      <c r="X4" s="233" t="s">
        <v>237</v>
      </c>
      <c r="Y4" s="215" t="s">
        <v>0</v>
      </c>
    </row>
    <row r="5" spans="1:25" ht="15" customHeight="1">
      <c r="A5" s="214"/>
      <c r="C5" s="40" t="s">
        <v>39</v>
      </c>
      <c r="D5" s="54"/>
      <c r="E5" s="54"/>
      <c r="F5" s="54"/>
      <c r="G5" s="214"/>
      <c r="H5" s="214"/>
      <c r="I5" s="214"/>
      <c r="J5" s="214"/>
      <c r="M5" s="215" t="s">
        <v>0</v>
      </c>
      <c r="N5" s="214"/>
      <c r="O5" s="214"/>
      <c r="P5" s="110" t="s">
        <v>161</v>
      </c>
      <c r="Q5" s="134"/>
      <c r="R5" s="110" t="s">
        <v>167</v>
      </c>
      <c r="S5" s="134"/>
      <c r="T5" s="134"/>
      <c r="U5" s="134"/>
      <c r="V5" s="233" t="s">
        <v>238</v>
      </c>
      <c r="W5" s="233" t="s">
        <v>239</v>
      </c>
      <c r="X5" s="233" t="s">
        <v>240</v>
      </c>
      <c r="Y5" s="215" t="s">
        <v>0</v>
      </c>
    </row>
    <row r="6" spans="1:25" ht="15" customHeight="1">
      <c r="A6" s="214"/>
      <c r="D6" s="111"/>
      <c r="E6" s="54"/>
      <c r="F6" s="54"/>
      <c r="G6" s="214"/>
      <c r="H6" s="214"/>
      <c r="I6" s="214"/>
      <c r="J6" s="214"/>
      <c r="M6" s="215" t="s">
        <v>0</v>
      </c>
      <c r="N6" s="214"/>
      <c r="O6" s="214"/>
      <c r="P6" s="214"/>
      <c r="Q6" s="214"/>
      <c r="R6" s="110" t="s">
        <v>161</v>
      </c>
      <c r="S6" s="214"/>
      <c r="T6" s="214"/>
      <c r="U6" s="214"/>
      <c r="V6" s="233" t="s">
        <v>241</v>
      </c>
      <c r="W6" s="233" t="s">
        <v>41</v>
      </c>
      <c r="X6" s="233" t="s">
        <v>242</v>
      </c>
      <c r="Y6" s="215" t="s">
        <v>0</v>
      </c>
    </row>
    <row r="7" spans="13:25" ht="15" customHeight="1">
      <c r="M7" s="215" t="s">
        <v>0</v>
      </c>
      <c r="N7" s="214"/>
      <c r="O7" s="214"/>
      <c r="P7" s="214"/>
      <c r="Q7" s="214"/>
      <c r="R7" s="214"/>
      <c r="S7" s="214"/>
      <c r="T7" s="214"/>
      <c r="U7" s="214"/>
      <c r="V7" s="233" t="s">
        <v>239</v>
      </c>
      <c r="W7" s="233" t="s">
        <v>243</v>
      </c>
      <c r="X7" s="233"/>
      <c r="Y7" s="215" t="s">
        <v>0</v>
      </c>
    </row>
    <row r="8" spans="13:25" ht="15" customHeight="1">
      <c r="M8" s="215" t="s">
        <v>0</v>
      </c>
      <c r="N8" s="214"/>
      <c r="O8" s="214"/>
      <c r="P8" s="214"/>
      <c r="Q8" s="214"/>
      <c r="R8" s="214"/>
      <c r="S8" s="214"/>
      <c r="T8" s="214"/>
      <c r="U8" s="214"/>
      <c r="V8" s="233" t="s">
        <v>41</v>
      </c>
      <c r="W8" s="86"/>
      <c r="X8" s="86"/>
      <c r="Y8" s="215" t="s">
        <v>0</v>
      </c>
    </row>
    <row r="9" spans="3:25" ht="45" customHeight="1">
      <c r="C9" s="374" t="s">
        <v>244</v>
      </c>
      <c r="D9" s="375"/>
      <c r="E9" s="375"/>
      <c r="F9" s="375"/>
      <c r="G9" s="375"/>
      <c r="H9" s="375"/>
      <c r="I9" s="375"/>
      <c r="J9" s="375"/>
      <c r="K9" s="375"/>
      <c r="L9" s="376"/>
      <c r="M9" s="215" t="s">
        <v>0</v>
      </c>
      <c r="Y9" s="215" t="s">
        <v>0</v>
      </c>
    </row>
    <row r="10" spans="3:25" ht="15" customHeight="1">
      <c r="C10" s="235"/>
      <c r="D10" s="235"/>
      <c r="E10" s="235"/>
      <c r="F10" s="235"/>
      <c r="G10" s="214"/>
      <c r="H10" s="214"/>
      <c r="I10" s="214"/>
      <c r="J10" s="214"/>
      <c r="K10" s="214"/>
      <c r="M10" s="215" t="s">
        <v>0</v>
      </c>
      <c r="Y10" s="215" t="s">
        <v>0</v>
      </c>
    </row>
    <row r="11" spans="3:25" ht="15" customHeight="1">
      <c r="C11" s="356" t="s">
        <v>245</v>
      </c>
      <c r="D11" s="357"/>
      <c r="E11" s="357"/>
      <c r="F11" s="357"/>
      <c r="G11" s="357"/>
      <c r="H11" s="357"/>
      <c r="I11" s="357"/>
      <c r="J11" s="357"/>
      <c r="K11" s="357"/>
      <c r="L11" s="358"/>
      <c r="M11" s="215" t="s">
        <v>0</v>
      </c>
      <c r="Y11" s="215" t="s">
        <v>0</v>
      </c>
    </row>
    <row r="12" spans="3:25" ht="15" customHeight="1">
      <c r="C12" s="235"/>
      <c r="D12" s="235"/>
      <c r="E12" s="235"/>
      <c r="F12" s="235"/>
      <c r="G12" s="214"/>
      <c r="H12" s="214"/>
      <c r="I12" s="214"/>
      <c r="J12" s="214"/>
      <c r="K12" s="214"/>
      <c r="M12" s="215" t="s">
        <v>0</v>
      </c>
      <c r="Y12" s="215" t="s">
        <v>0</v>
      </c>
    </row>
    <row r="13" spans="3:25" ht="30" customHeight="1">
      <c r="C13" s="359" t="s">
        <v>246</v>
      </c>
      <c r="D13" s="360"/>
      <c r="E13" s="360"/>
      <c r="F13" s="360"/>
      <c r="G13" s="360"/>
      <c r="H13" s="360"/>
      <c r="I13" s="360"/>
      <c r="J13" s="361"/>
      <c r="K13" s="214"/>
      <c r="M13" s="215" t="s">
        <v>0</v>
      </c>
      <c r="Y13" s="215" t="s">
        <v>0</v>
      </c>
    </row>
    <row r="14" spans="3:25" ht="15" customHeight="1">
      <c r="C14" s="236"/>
      <c r="D14" s="237"/>
      <c r="E14" s="238"/>
      <c r="F14" s="239" t="s">
        <v>247</v>
      </c>
      <c r="G14" s="240"/>
      <c r="H14" s="240"/>
      <c r="I14" s="240"/>
      <c r="J14" s="241"/>
      <c r="K14" s="214"/>
      <c r="M14" s="215" t="s">
        <v>0</v>
      </c>
      <c r="Y14" s="215" t="s">
        <v>0</v>
      </c>
    </row>
    <row r="15" spans="3:25" ht="75" customHeight="1">
      <c r="C15" s="242" t="s">
        <v>248</v>
      </c>
      <c r="D15" s="117" t="s">
        <v>9</v>
      </c>
      <c r="E15" s="243" t="s">
        <v>209</v>
      </c>
      <c r="F15" s="365"/>
      <c r="G15" s="366"/>
      <c r="H15" s="366"/>
      <c r="I15" s="366"/>
      <c r="J15" s="367"/>
      <c r="K15" s="214"/>
      <c r="M15" s="215" t="s">
        <v>0</v>
      </c>
      <c r="Y15" s="215" t="s">
        <v>0</v>
      </c>
    </row>
    <row r="16" spans="3:25" ht="75" customHeight="1">
      <c r="C16" s="242" t="s">
        <v>249</v>
      </c>
      <c r="D16" s="121" t="s">
        <v>9</v>
      </c>
      <c r="E16" s="244" t="s">
        <v>209</v>
      </c>
      <c r="F16" s="365"/>
      <c r="G16" s="366"/>
      <c r="H16" s="366"/>
      <c r="I16" s="366"/>
      <c r="J16" s="367"/>
      <c r="K16" s="214"/>
      <c r="M16" s="215" t="s">
        <v>0</v>
      </c>
      <c r="Y16" s="215" t="s">
        <v>0</v>
      </c>
    </row>
    <row r="17" spans="3:25" ht="75" customHeight="1">
      <c r="C17" s="242" t="s">
        <v>250</v>
      </c>
      <c r="D17" s="121" t="s">
        <v>9</v>
      </c>
      <c r="E17" s="244" t="s">
        <v>209</v>
      </c>
      <c r="F17" s="365"/>
      <c r="G17" s="366"/>
      <c r="H17" s="366"/>
      <c r="I17" s="366"/>
      <c r="J17" s="367"/>
      <c r="K17" s="214"/>
      <c r="M17" s="215" t="s">
        <v>0</v>
      </c>
      <c r="Y17" s="215" t="s">
        <v>0</v>
      </c>
    </row>
    <row r="18" spans="3:25" ht="75" customHeight="1">
      <c r="C18" s="242" t="s">
        <v>251</v>
      </c>
      <c r="D18" s="121" t="s">
        <v>9</v>
      </c>
      <c r="E18" s="232"/>
      <c r="F18" s="365"/>
      <c r="G18" s="366"/>
      <c r="H18" s="366"/>
      <c r="I18" s="366"/>
      <c r="J18" s="367"/>
      <c r="K18" s="214"/>
      <c r="M18" s="215" t="s">
        <v>0</v>
      </c>
      <c r="Y18" s="215" t="s">
        <v>0</v>
      </c>
    </row>
    <row r="19" spans="3:25" ht="15" customHeight="1">
      <c r="C19" s="235"/>
      <c r="D19" s="235"/>
      <c r="E19" s="235"/>
      <c r="F19" s="235"/>
      <c r="G19" s="214"/>
      <c r="H19" s="214"/>
      <c r="I19" s="214"/>
      <c r="J19" s="214"/>
      <c r="K19" s="214"/>
      <c r="M19" s="215" t="s">
        <v>0</v>
      </c>
      <c r="Y19" s="215" t="s">
        <v>0</v>
      </c>
    </row>
    <row r="20" spans="3:25" ht="15" customHeight="1">
      <c r="C20" s="359" t="s">
        <v>252</v>
      </c>
      <c r="D20" s="360"/>
      <c r="E20" s="360"/>
      <c r="F20" s="360"/>
      <c r="G20" s="360"/>
      <c r="H20" s="360"/>
      <c r="I20" s="360"/>
      <c r="J20" s="361"/>
      <c r="K20" s="214"/>
      <c r="M20" s="215" t="s">
        <v>0</v>
      </c>
      <c r="Y20" s="215" t="s">
        <v>0</v>
      </c>
    </row>
    <row r="21" spans="3:25" ht="15" customHeight="1">
      <c r="C21" s="236"/>
      <c r="D21" s="237"/>
      <c r="E21" s="399" t="s">
        <v>247</v>
      </c>
      <c r="F21" s="400"/>
      <c r="G21" s="240"/>
      <c r="H21" s="240"/>
      <c r="I21" s="240"/>
      <c r="J21" s="241"/>
      <c r="K21" s="214"/>
      <c r="M21" s="215" t="s">
        <v>0</v>
      </c>
      <c r="Y21" s="215" t="s">
        <v>0</v>
      </c>
    </row>
    <row r="22" spans="3:25" ht="60" customHeight="1">
      <c r="C22" s="242" t="s">
        <v>253</v>
      </c>
      <c r="D22" s="117" t="s">
        <v>9</v>
      </c>
      <c r="E22" s="365"/>
      <c r="F22" s="366"/>
      <c r="G22" s="366"/>
      <c r="H22" s="366"/>
      <c r="I22" s="366"/>
      <c r="J22" s="367"/>
      <c r="K22" s="214"/>
      <c r="M22" s="215" t="s">
        <v>0</v>
      </c>
      <c r="Y22" s="215" t="s">
        <v>0</v>
      </c>
    </row>
    <row r="23" spans="3:25" ht="60" customHeight="1">
      <c r="C23" s="242" t="s">
        <v>254</v>
      </c>
      <c r="D23" s="121" t="s">
        <v>9</v>
      </c>
      <c r="E23" s="365"/>
      <c r="F23" s="366"/>
      <c r="G23" s="366"/>
      <c r="H23" s="366"/>
      <c r="I23" s="366"/>
      <c r="J23" s="367"/>
      <c r="K23" s="214"/>
      <c r="M23" s="215" t="s">
        <v>0</v>
      </c>
      <c r="Y23" s="215" t="s">
        <v>0</v>
      </c>
    </row>
    <row r="24" spans="3:25" ht="60" customHeight="1">
      <c r="C24" s="242" t="s">
        <v>255</v>
      </c>
      <c r="D24" s="121" t="s">
        <v>9</v>
      </c>
      <c r="E24" s="365"/>
      <c r="F24" s="366"/>
      <c r="G24" s="366"/>
      <c r="H24" s="366"/>
      <c r="I24" s="366"/>
      <c r="J24" s="367"/>
      <c r="K24" s="214"/>
      <c r="M24" s="215" t="s">
        <v>0</v>
      </c>
      <c r="Y24" s="215" t="s">
        <v>0</v>
      </c>
    </row>
    <row r="25" spans="3:25" ht="60" customHeight="1">
      <c r="C25" s="242" t="s">
        <v>256</v>
      </c>
      <c r="D25" s="232"/>
      <c r="E25" s="365"/>
      <c r="F25" s="366"/>
      <c r="G25" s="366"/>
      <c r="H25" s="366"/>
      <c r="I25" s="366"/>
      <c r="J25" s="367"/>
      <c r="K25" s="214"/>
      <c r="M25" s="215" t="s">
        <v>0</v>
      </c>
      <c r="Y25" s="215" t="s">
        <v>0</v>
      </c>
    </row>
    <row r="26" spans="3:25" ht="60" customHeight="1">
      <c r="C26" s="242" t="s">
        <v>257</v>
      </c>
      <c r="D26" s="232"/>
      <c r="E26" s="365"/>
      <c r="F26" s="366"/>
      <c r="G26" s="366"/>
      <c r="H26" s="366"/>
      <c r="I26" s="366"/>
      <c r="J26" s="367"/>
      <c r="K26" s="214"/>
      <c r="M26" s="215" t="s">
        <v>0</v>
      </c>
      <c r="Y26" s="215" t="s">
        <v>0</v>
      </c>
    </row>
    <row r="27" spans="3:25" ht="15" customHeight="1">
      <c r="C27" s="235"/>
      <c r="D27" s="235"/>
      <c r="E27" s="235"/>
      <c r="F27" s="235"/>
      <c r="G27" s="214"/>
      <c r="H27" s="214"/>
      <c r="I27" s="214"/>
      <c r="J27" s="214"/>
      <c r="K27" s="214"/>
      <c r="M27" s="215" t="s">
        <v>0</v>
      </c>
      <c r="Y27" s="215" t="s">
        <v>0</v>
      </c>
    </row>
    <row r="28" spans="3:25" ht="45" customHeight="1">
      <c r="C28" s="359" t="s">
        <v>258</v>
      </c>
      <c r="D28" s="360"/>
      <c r="E28" s="361"/>
      <c r="F28" s="121" t="s">
        <v>9</v>
      </c>
      <c r="G28" s="214"/>
      <c r="H28" s="214"/>
      <c r="I28" s="214"/>
      <c r="J28" s="214"/>
      <c r="K28" s="214"/>
      <c r="M28" s="215" t="s">
        <v>0</v>
      </c>
      <c r="Y28" s="215" t="s">
        <v>0</v>
      </c>
    </row>
    <row r="29" spans="3:25" ht="15" customHeight="1">
      <c r="C29" s="377" t="s">
        <v>259</v>
      </c>
      <c r="D29" s="378"/>
      <c r="E29" s="378"/>
      <c r="F29" s="379"/>
      <c r="G29" s="214"/>
      <c r="H29" s="214"/>
      <c r="I29" s="214"/>
      <c r="J29" s="214"/>
      <c r="K29" s="214"/>
      <c r="M29" s="215" t="s">
        <v>0</v>
      </c>
      <c r="Y29" s="215" t="s">
        <v>0</v>
      </c>
    </row>
    <row r="30" spans="3:25" ht="60" customHeight="1">
      <c r="C30" s="365"/>
      <c r="D30" s="366"/>
      <c r="E30" s="366"/>
      <c r="F30" s="367"/>
      <c r="G30" s="214"/>
      <c r="H30" s="214"/>
      <c r="I30" s="214"/>
      <c r="J30" s="214"/>
      <c r="K30" s="214"/>
      <c r="M30" s="215" t="s">
        <v>0</v>
      </c>
      <c r="Y30" s="215" t="s">
        <v>0</v>
      </c>
    </row>
    <row r="31" spans="3:25" ht="15" customHeight="1">
      <c r="C31" s="235"/>
      <c r="D31" s="235"/>
      <c r="E31" s="235"/>
      <c r="F31" s="235"/>
      <c r="G31" s="214"/>
      <c r="H31" s="214"/>
      <c r="I31" s="214"/>
      <c r="J31" s="214"/>
      <c r="K31" s="214"/>
      <c r="M31" s="215" t="s">
        <v>0</v>
      </c>
      <c r="Y31" s="215" t="s">
        <v>0</v>
      </c>
    </row>
    <row r="32" spans="3:25" ht="30" customHeight="1">
      <c r="C32" s="359" t="s">
        <v>260</v>
      </c>
      <c r="D32" s="360"/>
      <c r="E32" s="361"/>
      <c r="F32" s="121" t="s">
        <v>9</v>
      </c>
      <c r="G32" s="214"/>
      <c r="H32" s="214"/>
      <c r="I32" s="214"/>
      <c r="J32" s="214"/>
      <c r="K32" s="214"/>
      <c r="M32" s="215" t="s">
        <v>0</v>
      </c>
      <c r="Y32" s="215" t="s">
        <v>0</v>
      </c>
    </row>
    <row r="33" spans="3:25" ht="15" customHeight="1">
      <c r="C33" s="377" t="s">
        <v>259</v>
      </c>
      <c r="D33" s="378"/>
      <c r="E33" s="378"/>
      <c r="F33" s="379"/>
      <c r="G33" s="214"/>
      <c r="H33" s="214"/>
      <c r="I33" s="214"/>
      <c r="J33" s="214"/>
      <c r="K33" s="214"/>
      <c r="M33" s="215" t="s">
        <v>0</v>
      </c>
      <c r="Y33" s="215" t="s">
        <v>0</v>
      </c>
    </row>
    <row r="34" spans="3:25" ht="60" customHeight="1">
      <c r="C34" s="365"/>
      <c r="D34" s="366"/>
      <c r="E34" s="366"/>
      <c r="F34" s="367"/>
      <c r="G34" s="214"/>
      <c r="H34" s="214"/>
      <c r="I34" s="214"/>
      <c r="J34" s="214"/>
      <c r="K34" s="214"/>
      <c r="M34" s="215" t="s">
        <v>0</v>
      </c>
      <c r="Y34" s="215" t="s">
        <v>0</v>
      </c>
    </row>
    <row r="35" spans="3:25" ht="15" customHeight="1">
      <c r="C35" s="235"/>
      <c r="D35" s="235"/>
      <c r="E35" s="235"/>
      <c r="F35" s="235"/>
      <c r="G35" s="214"/>
      <c r="H35" s="214"/>
      <c r="I35" s="214"/>
      <c r="J35" s="214"/>
      <c r="K35" s="214"/>
      <c r="M35" s="215" t="s">
        <v>0</v>
      </c>
      <c r="Y35" s="215" t="s">
        <v>0</v>
      </c>
    </row>
    <row r="36" spans="3:25" ht="30" customHeight="1">
      <c r="C36" s="359" t="s">
        <v>261</v>
      </c>
      <c r="D36" s="360"/>
      <c r="E36" s="361"/>
      <c r="F36" s="121" t="s">
        <v>9</v>
      </c>
      <c r="G36" s="214"/>
      <c r="H36" s="214"/>
      <c r="I36" s="214"/>
      <c r="J36" s="214"/>
      <c r="K36" s="214"/>
      <c r="M36" s="215" t="s">
        <v>0</v>
      </c>
      <c r="Y36" s="215" t="s">
        <v>0</v>
      </c>
    </row>
    <row r="37" spans="3:25" ht="15" customHeight="1">
      <c r="C37" s="377" t="s">
        <v>259</v>
      </c>
      <c r="D37" s="378"/>
      <c r="E37" s="378"/>
      <c r="F37" s="379"/>
      <c r="G37" s="214"/>
      <c r="H37" s="214"/>
      <c r="I37" s="214"/>
      <c r="J37" s="214"/>
      <c r="K37" s="214"/>
      <c r="M37" s="215" t="s">
        <v>0</v>
      </c>
      <c r="Y37" s="215" t="s">
        <v>0</v>
      </c>
    </row>
    <row r="38" spans="3:25" ht="60" customHeight="1">
      <c r="C38" s="365"/>
      <c r="D38" s="366"/>
      <c r="E38" s="366"/>
      <c r="F38" s="367"/>
      <c r="M38" s="215" t="s">
        <v>0</v>
      </c>
      <c r="Y38" s="215" t="s">
        <v>0</v>
      </c>
    </row>
    <row r="39" spans="3:25" ht="15" customHeight="1">
      <c r="C39" s="235"/>
      <c r="D39" s="235"/>
      <c r="E39" s="235"/>
      <c r="F39" s="235"/>
      <c r="M39" s="215"/>
      <c r="Y39" s="215"/>
    </row>
    <row r="40" spans="3:25" ht="30" customHeight="1">
      <c r="C40" s="359" t="s">
        <v>418</v>
      </c>
      <c r="D40" s="360"/>
      <c r="E40" s="361"/>
      <c r="F40" s="247">
        <f>12*SUM('Baseline_&amp;_Adverse_Scenario'!D68)</f>
        <v>0</v>
      </c>
      <c r="M40" s="215"/>
      <c r="Y40" s="215"/>
    </row>
    <row r="41" spans="3:25" ht="15" customHeight="1">
      <c r="C41" s="377" t="s">
        <v>259</v>
      </c>
      <c r="D41" s="378"/>
      <c r="E41" s="378"/>
      <c r="F41" s="379"/>
      <c r="M41" s="215"/>
      <c r="Y41" s="215"/>
    </row>
    <row r="42" spans="3:25" ht="60" customHeight="1">
      <c r="C42" s="365"/>
      <c r="D42" s="366"/>
      <c r="E42" s="366"/>
      <c r="F42" s="367"/>
      <c r="M42" s="215"/>
      <c r="Y42" s="215"/>
    </row>
    <row r="43" spans="13:25" ht="15" customHeight="1">
      <c r="M43" s="215" t="s">
        <v>0</v>
      </c>
      <c r="Y43" s="215" t="s">
        <v>0</v>
      </c>
    </row>
    <row r="44" spans="3:25" ht="30" customHeight="1">
      <c r="C44" s="359" t="s">
        <v>414</v>
      </c>
      <c r="D44" s="360"/>
      <c r="E44" s="361"/>
      <c r="F44" s="121" t="s">
        <v>9</v>
      </c>
      <c r="M44" s="215" t="s">
        <v>0</v>
      </c>
      <c r="Y44" s="215" t="s">
        <v>0</v>
      </c>
    </row>
    <row r="45" spans="3:25" ht="15" customHeight="1">
      <c r="C45" s="377" t="s">
        <v>259</v>
      </c>
      <c r="D45" s="378"/>
      <c r="E45" s="378"/>
      <c r="F45" s="379"/>
      <c r="M45" s="215" t="s">
        <v>0</v>
      </c>
      <c r="Y45" s="215" t="s">
        <v>0</v>
      </c>
    </row>
    <row r="46" spans="3:25" ht="60" customHeight="1">
      <c r="C46" s="365"/>
      <c r="D46" s="366"/>
      <c r="E46" s="366"/>
      <c r="F46" s="367"/>
      <c r="M46" s="215" t="s">
        <v>0</v>
      </c>
      <c r="Y46" s="215" t="s">
        <v>0</v>
      </c>
    </row>
    <row r="47" spans="13:25" ht="15" customHeight="1">
      <c r="M47" s="215" t="s">
        <v>0</v>
      </c>
      <c r="Y47" s="215" t="s">
        <v>0</v>
      </c>
    </row>
    <row r="48" spans="3:25" ht="30" customHeight="1">
      <c r="C48" s="359" t="s">
        <v>415</v>
      </c>
      <c r="D48" s="360"/>
      <c r="E48" s="361"/>
      <c r="F48" s="121" t="s">
        <v>9</v>
      </c>
      <c r="M48" s="215" t="s">
        <v>0</v>
      </c>
      <c r="Y48" s="215" t="s">
        <v>0</v>
      </c>
    </row>
    <row r="49" spans="3:25" ht="15" customHeight="1">
      <c r="C49" s="377" t="s">
        <v>259</v>
      </c>
      <c r="D49" s="378"/>
      <c r="E49" s="378"/>
      <c r="F49" s="379"/>
      <c r="M49" s="215" t="s">
        <v>0</v>
      </c>
      <c r="Y49" s="215" t="s">
        <v>0</v>
      </c>
    </row>
    <row r="50" spans="3:25" ht="60" customHeight="1">
      <c r="C50" s="365"/>
      <c r="D50" s="366"/>
      <c r="E50" s="366"/>
      <c r="F50" s="367"/>
      <c r="M50" s="215" t="s">
        <v>0</v>
      </c>
      <c r="Y50" s="215" t="s">
        <v>0</v>
      </c>
    </row>
    <row r="51" spans="13:25" ht="15" customHeight="1">
      <c r="M51" s="215" t="s">
        <v>0</v>
      </c>
      <c r="Y51" s="215" t="s">
        <v>0</v>
      </c>
    </row>
    <row r="52" spans="3:25" ht="60" customHeight="1">
      <c r="C52" s="359" t="s">
        <v>416</v>
      </c>
      <c r="D52" s="360"/>
      <c r="E52" s="361"/>
      <c r="F52" s="121" t="s">
        <v>9</v>
      </c>
      <c r="M52" s="215" t="s">
        <v>0</v>
      </c>
      <c r="Y52" s="215" t="s">
        <v>0</v>
      </c>
    </row>
    <row r="53" spans="3:25" ht="15" customHeight="1">
      <c r="C53" s="377" t="s">
        <v>259</v>
      </c>
      <c r="D53" s="378"/>
      <c r="E53" s="378"/>
      <c r="F53" s="379"/>
      <c r="M53" s="215" t="s">
        <v>0</v>
      </c>
      <c r="Y53" s="215" t="s">
        <v>0</v>
      </c>
    </row>
    <row r="54" spans="3:25" ht="60" customHeight="1">
      <c r="C54" s="365"/>
      <c r="D54" s="366"/>
      <c r="E54" s="366"/>
      <c r="F54" s="367"/>
      <c r="M54" s="215" t="s">
        <v>0</v>
      </c>
      <c r="Y54" s="215" t="s">
        <v>0</v>
      </c>
    </row>
    <row r="55" spans="13:25" ht="15" customHeight="1">
      <c r="M55" s="215" t="s">
        <v>0</v>
      </c>
      <c r="Y55" s="215" t="s">
        <v>0</v>
      </c>
    </row>
    <row r="56" spans="3:25" ht="30" customHeight="1">
      <c r="C56" s="359" t="s">
        <v>417</v>
      </c>
      <c r="D56" s="360"/>
      <c r="E56" s="361"/>
      <c r="F56" s="121" t="s">
        <v>9</v>
      </c>
      <c r="M56" s="215" t="s">
        <v>0</v>
      </c>
      <c r="Y56" s="215" t="s">
        <v>0</v>
      </c>
    </row>
    <row r="57" spans="3:25" ht="15" customHeight="1">
      <c r="C57" s="377" t="s">
        <v>259</v>
      </c>
      <c r="D57" s="378"/>
      <c r="E57" s="378"/>
      <c r="F57" s="379"/>
      <c r="M57" s="215" t="s">
        <v>0</v>
      </c>
      <c r="Y57" s="215" t="s">
        <v>0</v>
      </c>
    </row>
    <row r="58" spans="3:25" ht="60" customHeight="1">
      <c r="C58" s="365"/>
      <c r="D58" s="366"/>
      <c r="E58" s="366"/>
      <c r="F58" s="367"/>
      <c r="M58" s="215" t="s">
        <v>0</v>
      </c>
      <c r="Y58" s="215" t="s">
        <v>0</v>
      </c>
    </row>
    <row r="59" spans="3:25" ht="15" customHeight="1">
      <c r="C59" s="235"/>
      <c r="D59" s="235"/>
      <c r="E59" s="235"/>
      <c r="F59" s="235"/>
      <c r="M59" s="215" t="s">
        <v>0</v>
      </c>
      <c r="Y59" s="215" t="s">
        <v>0</v>
      </c>
    </row>
    <row r="60" spans="3:25" ht="15" customHeight="1">
      <c r="C60" s="356" t="s">
        <v>262</v>
      </c>
      <c r="D60" s="357"/>
      <c r="E60" s="357"/>
      <c r="F60" s="357"/>
      <c r="G60" s="357"/>
      <c r="H60" s="357"/>
      <c r="I60" s="357"/>
      <c r="J60" s="357"/>
      <c r="K60" s="357"/>
      <c r="L60" s="358"/>
      <c r="M60" s="215" t="s">
        <v>0</v>
      </c>
      <c r="Y60" s="215" t="s">
        <v>0</v>
      </c>
    </row>
    <row r="61" spans="13:25" ht="15" customHeight="1">
      <c r="M61" s="215" t="s">
        <v>0</v>
      </c>
      <c r="Y61" s="215" t="s">
        <v>0</v>
      </c>
    </row>
    <row r="62" spans="3:25" ht="15" customHeight="1">
      <c r="C62" s="104" t="s">
        <v>263</v>
      </c>
      <c r="D62" s="4"/>
      <c r="E62" s="4"/>
      <c r="F62" s="4"/>
      <c r="G62" s="4"/>
      <c r="H62" s="4"/>
      <c r="I62" s="4"/>
      <c r="J62" s="398"/>
      <c r="K62" s="398"/>
      <c r="L62" s="398"/>
      <c r="M62" s="215" t="s">
        <v>0</v>
      </c>
      <c r="Y62" s="215" t="s">
        <v>0</v>
      </c>
    </row>
    <row r="63" spans="13:25" ht="15" customHeight="1">
      <c r="M63" s="215" t="s">
        <v>0</v>
      </c>
      <c r="Y63" s="215" t="s">
        <v>0</v>
      </c>
    </row>
    <row r="64" spans="3:25" ht="60" customHeight="1">
      <c r="C64" s="359" t="s">
        <v>419</v>
      </c>
      <c r="D64" s="360"/>
      <c r="E64" s="361"/>
      <c r="F64" s="121" t="s">
        <v>9</v>
      </c>
      <c r="M64" s="215" t="s">
        <v>0</v>
      </c>
      <c r="Y64" s="215" t="s">
        <v>0</v>
      </c>
    </row>
    <row r="65" spans="3:25" ht="15" customHeight="1">
      <c r="C65" s="377" t="s">
        <v>259</v>
      </c>
      <c r="D65" s="378"/>
      <c r="E65" s="378"/>
      <c r="F65" s="379"/>
      <c r="M65" s="215" t="s">
        <v>0</v>
      </c>
      <c r="Y65" s="215" t="s">
        <v>0</v>
      </c>
    </row>
    <row r="66" spans="3:25" ht="60" customHeight="1">
      <c r="C66" s="365"/>
      <c r="D66" s="366"/>
      <c r="E66" s="366"/>
      <c r="F66" s="367"/>
      <c r="M66" s="215" t="s">
        <v>0</v>
      </c>
      <c r="Y66" s="215" t="s">
        <v>0</v>
      </c>
    </row>
    <row r="67" spans="13:25" ht="15" customHeight="1">
      <c r="M67" s="215" t="s">
        <v>0</v>
      </c>
      <c r="Y67" s="215" t="s">
        <v>0</v>
      </c>
    </row>
    <row r="68" spans="3:25" ht="45" customHeight="1">
      <c r="C68" s="362" t="s">
        <v>420</v>
      </c>
      <c r="D68" s="363"/>
      <c r="E68" s="363"/>
      <c r="F68" s="363"/>
      <c r="G68" s="363"/>
      <c r="H68" s="363"/>
      <c r="I68" s="363"/>
      <c r="J68" s="363"/>
      <c r="K68" s="363"/>
      <c r="L68" s="364"/>
      <c r="M68" s="215" t="s">
        <v>0</v>
      </c>
      <c r="Y68" s="215" t="s">
        <v>0</v>
      </c>
    </row>
    <row r="69" spans="3:25" ht="45" customHeight="1">
      <c r="C69" s="388" t="s">
        <v>421</v>
      </c>
      <c r="D69" s="389"/>
      <c r="E69" s="389"/>
      <c r="F69" s="389"/>
      <c r="G69" s="389"/>
      <c r="H69" s="389"/>
      <c r="I69" s="389"/>
      <c r="J69" s="389"/>
      <c r="K69" s="389"/>
      <c r="L69" s="390"/>
      <c r="M69" s="215" t="s">
        <v>0</v>
      </c>
      <c r="Y69" s="215" t="s">
        <v>0</v>
      </c>
    </row>
    <row r="70" spans="3:25" ht="30" customHeight="1">
      <c r="C70" s="245"/>
      <c r="D70" s="395" t="str">
        <f>"Amount of assets ("&amp;Participant!D15&amp;", "&amp;Participant!D16&amp;")"</f>
        <v>Amount of assets (-, -)</v>
      </c>
      <c r="E70" s="396"/>
      <c r="F70" s="396"/>
      <c r="G70" s="396"/>
      <c r="H70" s="397"/>
      <c r="I70" s="245" t="s">
        <v>201</v>
      </c>
      <c r="J70" s="395" t="s">
        <v>264</v>
      </c>
      <c r="K70" s="396"/>
      <c r="L70" s="397"/>
      <c r="M70" s="215" t="s">
        <v>0</v>
      </c>
      <c r="Y70" s="215" t="s">
        <v>0</v>
      </c>
    </row>
    <row r="71" spans="3:25" ht="105" customHeight="1">
      <c r="C71" s="245"/>
      <c r="D71" s="245" t="s">
        <v>265</v>
      </c>
      <c r="E71" s="245" t="s">
        <v>266</v>
      </c>
      <c r="F71" s="245" t="s">
        <v>267</v>
      </c>
      <c r="G71" s="245" t="s">
        <v>268</v>
      </c>
      <c r="H71" s="245" t="s">
        <v>269</v>
      </c>
      <c r="I71" s="245" t="s">
        <v>270</v>
      </c>
      <c r="J71" s="245" t="s">
        <v>271</v>
      </c>
      <c r="K71" s="245" t="s">
        <v>272</v>
      </c>
      <c r="L71" s="245" t="s">
        <v>273</v>
      </c>
      <c r="M71" s="215" t="s">
        <v>0</v>
      </c>
      <c r="O71" s="285"/>
      <c r="P71" s="285"/>
      <c r="Y71" s="215" t="s">
        <v>0</v>
      </c>
    </row>
    <row r="72" spans="3:25" ht="15" customHeight="1">
      <c r="C72" s="246" t="s">
        <v>26</v>
      </c>
      <c r="D72" s="247">
        <f>SUM('Baseline_&amp;_Adverse_Scenario'!D12)</f>
        <v>0</v>
      </c>
      <c r="E72" s="247">
        <f>SUM('Baseline_&amp;_Adverse_Scenario'!F12)</f>
        <v>0</v>
      </c>
      <c r="F72" s="247">
        <f>SUM(E72)-SUM(D72)</f>
        <v>0</v>
      </c>
      <c r="G72" s="248" t="s">
        <v>9</v>
      </c>
      <c r="H72" s="249" t="s">
        <v>9</v>
      </c>
      <c r="I72" s="266" t="s">
        <v>9</v>
      </c>
      <c r="J72" s="271" t="str">
        <f>IF(SUM(D$96)=0,"%",(SUM(D72)/SUM(D$96)))</f>
        <v>%</v>
      </c>
      <c r="K72" s="271" t="str">
        <f>IF(SUM(E$96)=0,"%",(SUM(E72)/SUM(E$96)))</f>
        <v>%</v>
      </c>
      <c r="L72" s="224" t="str">
        <f>IF(SUM(G$96)=0,"%",(SUM(G72)/SUM(G$96)))</f>
        <v>%</v>
      </c>
      <c r="M72" s="215" t="s">
        <v>0</v>
      </c>
      <c r="O72" s="285"/>
      <c r="P72" s="285"/>
      <c r="Y72" s="215" t="s">
        <v>0</v>
      </c>
    </row>
    <row r="73" spans="3:25" ht="15" customHeight="1">
      <c r="C73" s="137" t="s">
        <v>27</v>
      </c>
      <c r="D73" s="250">
        <f>SUM('Baseline_&amp;_Adverse_Scenario'!D18)</f>
        <v>0</v>
      </c>
      <c r="E73" s="250">
        <f>SUM('Baseline_&amp;_Adverse_Scenario'!F18)</f>
        <v>0</v>
      </c>
      <c r="F73" s="250">
        <f aca="true" t="shared" si="0" ref="F73:F95">SUM(E73)-SUM(D73)</f>
        <v>0</v>
      </c>
      <c r="G73" s="250">
        <f>SUM(G74)+SUM(G81)</f>
        <v>0</v>
      </c>
      <c r="H73" s="250">
        <f>SUM(H74)+SUM(H81)</f>
        <v>0</v>
      </c>
      <c r="I73" s="268" t="s">
        <v>9</v>
      </c>
      <c r="J73" s="350" t="str">
        <f aca="true" t="shared" si="1" ref="J73:J96">IF(SUM(D$96)=0,"%",(SUM(D73)/SUM(D$96)))</f>
        <v>%</v>
      </c>
      <c r="K73" s="350" t="str">
        <f aca="true" t="shared" si="2" ref="K73:K96">IF(SUM(E$96)=0,"%",(SUM(E73)/SUM(E$96)))</f>
        <v>%</v>
      </c>
      <c r="L73" s="220" t="str">
        <f aca="true" t="shared" si="3" ref="L73:L96">IF(SUM(G$96)=0,"%",(SUM(G73)/SUM(G$96)))</f>
        <v>%</v>
      </c>
      <c r="M73" s="215" t="s">
        <v>0</v>
      </c>
      <c r="Y73" s="215" t="s">
        <v>0</v>
      </c>
    </row>
    <row r="74" spans="3:25" ht="15" customHeight="1">
      <c r="C74" s="160" t="s">
        <v>45</v>
      </c>
      <c r="D74" s="250">
        <f>SUM('Baseline_&amp;_Adverse_Scenario'!D19)</f>
        <v>0</v>
      </c>
      <c r="E74" s="250">
        <f>SUM('Baseline_&amp;_Adverse_Scenario'!F19)</f>
        <v>0</v>
      </c>
      <c r="F74" s="250">
        <f t="shared" si="0"/>
        <v>0</v>
      </c>
      <c r="G74" s="250">
        <f>SUM(G75:G80)</f>
        <v>0</v>
      </c>
      <c r="H74" s="250">
        <f>SUM(H75:H80)</f>
        <v>0</v>
      </c>
      <c r="I74" s="268" t="s">
        <v>9</v>
      </c>
      <c r="J74" s="202" t="str">
        <f t="shared" si="1"/>
        <v>%</v>
      </c>
      <c r="K74" s="202" t="str">
        <f t="shared" si="2"/>
        <v>%</v>
      </c>
      <c r="L74" s="222" t="str">
        <f t="shared" si="3"/>
        <v>%</v>
      </c>
      <c r="M74" s="215" t="s">
        <v>0</v>
      </c>
      <c r="Y74" s="215" t="s">
        <v>0</v>
      </c>
    </row>
    <row r="75" spans="3:25" ht="15" customHeight="1">
      <c r="C75" s="252" t="s">
        <v>219</v>
      </c>
      <c r="D75" s="250">
        <f>SUM('Baseline_&amp;_Adverse_Scenario'!D20)</f>
        <v>0</v>
      </c>
      <c r="E75" s="250">
        <f>SUM('Baseline_&amp;_Adverse_Scenario'!F20)</f>
        <v>0</v>
      </c>
      <c r="F75" s="250">
        <f t="shared" si="0"/>
        <v>0</v>
      </c>
      <c r="G75" s="253" t="s">
        <v>9</v>
      </c>
      <c r="H75" s="251" t="s">
        <v>9</v>
      </c>
      <c r="I75" s="268" t="s">
        <v>9</v>
      </c>
      <c r="J75" s="202" t="str">
        <f t="shared" si="1"/>
        <v>%</v>
      </c>
      <c r="K75" s="202" t="str">
        <f t="shared" si="2"/>
        <v>%</v>
      </c>
      <c r="L75" s="222" t="str">
        <f t="shared" si="3"/>
        <v>%</v>
      </c>
      <c r="M75" s="215" t="s">
        <v>0</v>
      </c>
      <c r="Y75" s="215" t="s">
        <v>0</v>
      </c>
    </row>
    <row r="76" spans="3:25" ht="15" customHeight="1">
      <c r="C76" s="349" t="s">
        <v>366</v>
      </c>
      <c r="D76" s="250">
        <f>SUM('Baseline_&amp;_Adverse_Scenario'!D21)</f>
        <v>0</v>
      </c>
      <c r="E76" s="250">
        <f>SUM('Baseline_&amp;_Adverse_Scenario'!F21)</f>
        <v>0</v>
      </c>
      <c r="F76" s="250">
        <f t="shared" si="0"/>
        <v>0</v>
      </c>
      <c r="G76" s="253" t="s">
        <v>9</v>
      </c>
      <c r="H76" s="251" t="s">
        <v>9</v>
      </c>
      <c r="I76" s="268" t="s">
        <v>9</v>
      </c>
      <c r="J76" s="202" t="str">
        <f t="shared" si="1"/>
        <v>%</v>
      </c>
      <c r="K76" s="202" t="str">
        <f t="shared" si="2"/>
        <v>%</v>
      </c>
      <c r="L76" s="222" t="str">
        <f t="shared" si="3"/>
        <v>%</v>
      </c>
      <c r="M76" s="215" t="s">
        <v>0</v>
      </c>
      <c r="O76" s="287"/>
      <c r="P76" s="285"/>
      <c r="Y76" s="215" t="s">
        <v>0</v>
      </c>
    </row>
    <row r="77" spans="3:25" ht="15" customHeight="1">
      <c r="C77" s="349" t="s">
        <v>367</v>
      </c>
      <c r="D77" s="250">
        <f>SUM('Baseline_&amp;_Adverse_Scenario'!D22)</f>
        <v>0</v>
      </c>
      <c r="E77" s="250">
        <f>SUM('Baseline_&amp;_Adverse_Scenario'!F22)</f>
        <v>0</v>
      </c>
      <c r="F77" s="250">
        <f t="shared" si="0"/>
        <v>0</v>
      </c>
      <c r="G77" s="253" t="s">
        <v>9</v>
      </c>
      <c r="H77" s="251" t="s">
        <v>9</v>
      </c>
      <c r="I77" s="268" t="s">
        <v>9</v>
      </c>
      <c r="J77" s="202" t="str">
        <f t="shared" si="1"/>
        <v>%</v>
      </c>
      <c r="K77" s="202" t="str">
        <f t="shared" si="2"/>
        <v>%</v>
      </c>
      <c r="L77" s="222" t="str">
        <f t="shared" si="3"/>
        <v>%</v>
      </c>
      <c r="M77" s="215" t="s">
        <v>0</v>
      </c>
      <c r="O77" s="287"/>
      <c r="P77" s="285"/>
      <c r="Y77" s="215" t="s">
        <v>0</v>
      </c>
    </row>
    <row r="78" spans="3:25" ht="15" customHeight="1">
      <c r="C78" s="252" t="s">
        <v>53</v>
      </c>
      <c r="D78" s="250">
        <f>SUM('Baseline_&amp;_Adverse_Scenario'!D23)</f>
        <v>0</v>
      </c>
      <c r="E78" s="250">
        <f>SUM('Baseline_&amp;_Adverse_Scenario'!F23)</f>
        <v>0</v>
      </c>
      <c r="F78" s="250">
        <f t="shared" si="0"/>
        <v>0</v>
      </c>
      <c r="G78" s="352" t="s">
        <v>9</v>
      </c>
      <c r="H78" s="251" t="s">
        <v>9</v>
      </c>
      <c r="I78" s="268" t="s">
        <v>9</v>
      </c>
      <c r="J78" s="202" t="str">
        <f t="shared" si="1"/>
        <v>%</v>
      </c>
      <c r="K78" s="202" t="str">
        <f t="shared" si="2"/>
        <v>%</v>
      </c>
      <c r="L78" s="222" t="str">
        <f t="shared" si="3"/>
        <v>%</v>
      </c>
      <c r="M78" s="215" t="s">
        <v>0</v>
      </c>
      <c r="O78" s="288"/>
      <c r="P78" s="285"/>
      <c r="Y78" s="215" t="s">
        <v>0</v>
      </c>
    </row>
    <row r="79" spans="3:25" ht="15" customHeight="1">
      <c r="C79" s="252" t="s">
        <v>135</v>
      </c>
      <c r="D79" s="250">
        <f>SUM('Baseline_&amp;_Adverse_Scenario'!D24)</f>
        <v>0</v>
      </c>
      <c r="E79" s="250">
        <f>SUM('Baseline_&amp;_Adverse_Scenario'!F24)</f>
        <v>0</v>
      </c>
      <c r="F79" s="250">
        <f t="shared" si="0"/>
        <v>0</v>
      </c>
      <c r="G79" s="253" t="s">
        <v>9</v>
      </c>
      <c r="H79" s="251" t="s">
        <v>9</v>
      </c>
      <c r="I79" s="268" t="s">
        <v>9</v>
      </c>
      <c r="J79" s="202" t="str">
        <f t="shared" si="1"/>
        <v>%</v>
      </c>
      <c r="K79" s="202" t="str">
        <f t="shared" si="2"/>
        <v>%</v>
      </c>
      <c r="L79" s="222" t="str">
        <f t="shared" si="3"/>
        <v>%</v>
      </c>
      <c r="M79" s="215" t="s">
        <v>0</v>
      </c>
      <c r="O79" s="288"/>
      <c r="P79" s="285"/>
      <c r="Y79" s="215" t="s">
        <v>0</v>
      </c>
    </row>
    <row r="80" spans="3:25" ht="15" customHeight="1">
      <c r="C80" s="252" t="s">
        <v>136</v>
      </c>
      <c r="D80" s="250">
        <f>SUM('Baseline_&amp;_Adverse_Scenario'!D25)</f>
        <v>0</v>
      </c>
      <c r="E80" s="250">
        <f>SUM('Baseline_&amp;_Adverse_Scenario'!F25)</f>
        <v>0</v>
      </c>
      <c r="F80" s="250">
        <f t="shared" si="0"/>
        <v>0</v>
      </c>
      <c r="G80" s="352" t="s">
        <v>9</v>
      </c>
      <c r="H80" s="251" t="s">
        <v>9</v>
      </c>
      <c r="I80" s="268" t="s">
        <v>9</v>
      </c>
      <c r="J80" s="202" t="str">
        <f t="shared" si="1"/>
        <v>%</v>
      </c>
      <c r="K80" s="202" t="str">
        <f t="shared" si="2"/>
        <v>%</v>
      </c>
      <c r="L80" s="222" t="str">
        <f t="shared" si="3"/>
        <v>%</v>
      </c>
      <c r="M80" s="215" t="s">
        <v>0</v>
      </c>
      <c r="O80" s="288"/>
      <c r="P80" s="285"/>
      <c r="Y80" s="215" t="s">
        <v>0</v>
      </c>
    </row>
    <row r="81" spans="3:25" ht="15" customHeight="1">
      <c r="C81" s="254" t="s">
        <v>140</v>
      </c>
      <c r="D81" s="250">
        <f>SUM('Baseline_&amp;_Adverse_Scenario'!D26)</f>
        <v>0</v>
      </c>
      <c r="E81" s="250">
        <f>SUM('Baseline_&amp;_Adverse_Scenario'!F26)</f>
        <v>0</v>
      </c>
      <c r="F81" s="250">
        <f t="shared" si="0"/>
        <v>0</v>
      </c>
      <c r="G81" s="253" t="s">
        <v>9</v>
      </c>
      <c r="H81" s="251" t="s">
        <v>9</v>
      </c>
      <c r="I81" s="268" t="s">
        <v>9</v>
      </c>
      <c r="J81" s="351" t="str">
        <f t="shared" si="1"/>
        <v>%</v>
      </c>
      <c r="K81" s="351" t="str">
        <f t="shared" si="2"/>
        <v>%</v>
      </c>
      <c r="L81" s="77" t="str">
        <f t="shared" si="3"/>
        <v>%</v>
      </c>
      <c r="M81" s="215" t="s">
        <v>0</v>
      </c>
      <c r="O81" s="286"/>
      <c r="P81" s="285"/>
      <c r="Y81" s="215" t="s">
        <v>0</v>
      </c>
    </row>
    <row r="82" spans="3:25" ht="15" customHeight="1">
      <c r="C82" s="137" t="s">
        <v>46</v>
      </c>
      <c r="D82" s="247">
        <f>SUM('Baseline_&amp;_Adverse_Scenario'!D30)</f>
        <v>0</v>
      </c>
      <c r="E82" s="247">
        <f>SUM('Baseline_&amp;_Adverse_Scenario'!F30)</f>
        <v>0</v>
      </c>
      <c r="F82" s="247">
        <f t="shared" si="0"/>
        <v>0</v>
      </c>
      <c r="G82" s="247">
        <f>SUM(G83:G88)</f>
        <v>0</v>
      </c>
      <c r="H82" s="247">
        <f>SUM(H83:H88)</f>
        <v>0</v>
      </c>
      <c r="I82" s="266" t="s">
        <v>9</v>
      </c>
      <c r="J82" s="271" t="str">
        <f t="shared" si="1"/>
        <v>%</v>
      </c>
      <c r="K82" s="271" t="str">
        <f t="shared" si="2"/>
        <v>%</v>
      </c>
      <c r="L82" s="224" t="str">
        <f t="shared" si="3"/>
        <v>%</v>
      </c>
      <c r="M82" s="215" t="s">
        <v>0</v>
      </c>
      <c r="O82" s="285"/>
      <c r="P82" s="285"/>
      <c r="Y82" s="215" t="s">
        <v>0</v>
      </c>
    </row>
    <row r="83" spans="3:25" ht="15" customHeight="1">
      <c r="C83" s="255" t="s">
        <v>219</v>
      </c>
      <c r="D83" s="250">
        <f>SUM('Baseline_&amp;_Adverse_Scenario'!D32)</f>
        <v>0</v>
      </c>
      <c r="E83" s="250">
        <f>SUM('Baseline_&amp;_Adverse_Scenario'!F32)</f>
        <v>0</v>
      </c>
      <c r="F83" s="250">
        <f t="shared" si="0"/>
        <v>0</v>
      </c>
      <c r="G83" s="253" t="s">
        <v>9</v>
      </c>
      <c r="H83" s="251" t="s">
        <v>9</v>
      </c>
      <c r="I83" s="268" t="s">
        <v>9</v>
      </c>
      <c r="J83" s="350" t="str">
        <f t="shared" si="1"/>
        <v>%</v>
      </c>
      <c r="K83" s="350" t="str">
        <f t="shared" si="2"/>
        <v>%</v>
      </c>
      <c r="L83" s="220" t="str">
        <f t="shared" si="3"/>
        <v>%</v>
      </c>
      <c r="M83" s="215" t="s">
        <v>0</v>
      </c>
      <c r="Y83" s="215" t="s">
        <v>0</v>
      </c>
    </row>
    <row r="84" spans="3:25" ht="15" customHeight="1">
      <c r="C84" s="343" t="s">
        <v>366</v>
      </c>
      <c r="D84" s="250">
        <f>SUM('Baseline_&amp;_Adverse_Scenario'!D33)</f>
        <v>0</v>
      </c>
      <c r="E84" s="250">
        <f>SUM('Baseline_&amp;_Adverse_Scenario'!F33)</f>
        <v>0</v>
      </c>
      <c r="F84" s="250">
        <f t="shared" si="0"/>
        <v>0</v>
      </c>
      <c r="G84" s="253" t="s">
        <v>9</v>
      </c>
      <c r="H84" s="251" t="s">
        <v>9</v>
      </c>
      <c r="I84" s="268" t="s">
        <v>9</v>
      </c>
      <c r="J84" s="202" t="str">
        <f t="shared" si="1"/>
        <v>%</v>
      </c>
      <c r="K84" s="202" t="str">
        <f t="shared" si="2"/>
        <v>%</v>
      </c>
      <c r="L84" s="222" t="str">
        <f t="shared" si="3"/>
        <v>%</v>
      </c>
      <c r="M84" s="215" t="s">
        <v>0</v>
      </c>
      <c r="Y84" s="215" t="s">
        <v>0</v>
      </c>
    </row>
    <row r="85" spans="3:25" ht="15" customHeight="1">
      <c r="C85" s="343" t="s">
        <v>367</v>
      </c>
      <c r="D85" s="250">
        <f>SUM('Baseline_&amp;_Adverse_Scenario'!D34)</f>
        <v>0</v>
      </c>
      <c r="E85" s="250">
        <f>SUM('Baseline_&amp;_Adverse_Scenario'!F34)</f>
        <v>0</v>
      </c>
      <c r="F85" s="250">
        <f t="shared" si="0"/>
        <v>0</v>
      </c>
      <c r="G85" s="253" t="s">
        <v>9</v>
      </c>
      <c r="H85" s="251" t="s">
        <v>9</v>
      </c>
      <c r="I85" s="268" t="s">
        <v>9</v>
      </c>
      <c r="J85" s="202" t="str">
        <f t="shared" si="1"/>
        <v>%</v>
      </c>
      <c r="K85" s="202" t="str">
        <f t="shared" si="2"/>
        <v>%</v>
      </c>
      <c r="L85" s="222" t="str">
        <f t="shared" si="3"/>
        <v>%</v>
      </c>
      <c r="M85" s="215" t="s">
        <v>0</v>
      </c>
      <c r="Y85" s="215" t="s">
        <v>0</v>
      </c>
    </row>
    <row r="86" spans="3:25" ht="15" customHeight="1">
      <c r="C86" s="252" t="s">
        <v>53</v>
      </c>
      <c r="D86" s="250">
        <f>SUM('Baseline_&amp;_Adverse_Scenario'!D35)</f>
        <v>0</v>
      </c>
      <c r="E86" s="250">
        <f>SUM('Baseline_&amp;_Adverse_Scenario'!F35)</f>
        <v>0</v>
      </c>
      <c r="F86" s="250">
        <f t="shared" si="0"/>
        <v>0</v>
      </c>
      <c r="G86" s="253" t="s">
        <v>9</v>
      </c>
      <c r="H86" s="251" t="s">
        <v>9</v>
      </c>
      <c r="I86" s="268" t="s">
        <v>9</v>
      </c>
      <c r="J86" s="202" t="str">
        <f t="shared" si="1"/>
        <v>%</v>
      </c>
      <c r="K86" s="202" t="str">
        <f t="shared" si="2"/>
        <v>%</v>
      </c>
      <c r="L86" s="222" t="str">
        <f t="shared" si="3"/>
        <v>%</v>
      </c>
      <c r="M86" s="215" t="s">
        <v>0</v>
      </c>
      <c r="Y86" s="215" t="s">
        <v>0</v>
      </c>
    </row>
    <row r="87" spans="3:25" ht="15" customHeight="1">
      <c r="C87" s="252" t="s">
        <v>135</v>
      </c>
      <c r="D87" s="250">
        <f>SUM('Baseline_&amp;_Adverse_Scenario'!D36)</f>
        <v>0</v>
      </c>
      <c r="E87" s="250">
        <f>SUM('Baseline_&amp;_Adverse_Scenario'!F36)</f>
        <v>0</v>
      </c>
      <c r="F87" s="250">
        <f t="shared" si="0"/>
        <v>0</v>
      </c>
      <c r="G87" s="253" t="s">
        <v>9</v>
      </c>
      <c r="H87" s="251" t="s">
        <v>9</v>
      </c>
      <c r="I87" s="268" t="s">
        <v>9</v>
      </c>
      <c r="J87" s="202" t="str">
        <f t="shared" si="1"/>
        <v>%</v>
      </c>
      <c r="K87" s="202" t="str">
        <f t="shared" si="2"/>
        <v>%</v>
      </c>
      <c r="L87" s="222" t="str">
        <f t="shared" si="3"/>
        <v>%</v>
      </c>
      <c r="M87" s="215" t="s">
        <v>0</v>
      </c>
      <c r="Y87" s="215" t="s">
        <v>0</v>
      </c>
    </row>
    <row r="88" spans="3:25" ht="15" customHeight="1">
      <c r="C88" s="256" t="s">
        <v>136</v>
      </c>
      <c r="D88" s="250">
        <f>SUM('Baseline_&amp;_Adverse_Scenario'!D37)</f>
        <v>0</v>
      </c>
      <c r="E88" s="250">
        <f>SUM('Baseline_&amp;_Adverse_Scenario'!F37)</f>
        <v>0</v>
      </c>
      <c r="F88" s="250">
        <f t="shared" si="0"/>
        <v>0</v>
      </c>
      <c r="G88" s="253" t="s">
        <v>9</v>
      </c>
      <c r="H88" s="251" t="s">
        <v>9</v>
      </c>
      <c r="I88" s="268" t="s">
        <v>9</v>
      </c>
      <c r="J88" s="351" t="str">
        <f t="shared" si="1"/>
        <v>%</v>
      </c>
      <c r="K88" s="351" t="str">
        <f t="shared" si="2"/>
        <v>%</v>
      </c>
      <c r="L88" s="77" t="str">
        <f t="shared" si="3"/>
        <v>%</v>
      </c>
      <c r="M88" s="215" t="s">
        <v>0</v>
      </c>
      <c r="Y88" s="215" t="s">
        <v>0</v>
      </c>
    </row>
    <row r="89" spans="3:25" ht="15" customHeight="1">
      <c r="C89" s="257" t="s">
        <v>153</v>
      </c>
      <c r="D89" s="258">
        <f>SUM('Baseline_&amp;_Adverse_Scenario'!D39)</f>
        <v>0</v>
      </c>
      <c r="E89" s="258">
        <f>SUM('Baseline_&amp;_Adverse_Scenario'!F39)</f>
        <v>0</v>
      </c>
      <c r="F89" s="258">
        <f t="shared" si="0"/>
        <v>0</v>
      </c>
      <c r="G89" s="259" t="s">
        <v>9</v>
      </c>
      <c r="H89" s="260" t="s">
        <v>9</v>
      </c>
      <c r="I89" s="273" t="s">
        <v>9</v>
      </c>
      <c r="J89" s="350" t="str">
        <f t="shared" si="1"/>
        <v>%</v>
      </c>
      <c r="K89" s="350" t="str">
        <f t="shared" si="2"/>
        <v>%</v>
      </c>
      <c r="L89" s="220" t="str">
        <f t="shared" si="3"/>
        <v>%</v>
      </c>
      <c r="M89" s="215" t="s">
        <v>0</v>
      </c>
      <c r="Y89" s="215" t="s">
        <v>0</v>
      </c>
    </row>
    <row r="90" spans="3:25" ht="15" customHeight="1">
      <c r="C90" s="257" t="s">
        <v>55</v>
      </c>
      <c r="D90" s="250">
        <f>SUM('Baseline_&amp;_Adverse_Scenario'!D42)</f>
        <v>0</v>
      </c>
      <c r="E90" s="250">
        <f>SUM('Baseline_&amp;_Adverse_Scenario'!F42)</f>
        <v>0</v>
      </c>
      <c r="F90" s="250">
        <f t="shared" si="0"/>
        <v>0</v>
      </c>
      <c r="G90" s="253" t="s">
        <v>9</v>
      </c>
      <c r="H90" s="251" t="s">
        <v>9</v>
      </c>
      <c r="I90" s="268" t="s">
        <v>9</v>
      </c>
      <c r="J90" s="202" t="str">
        <f t="shared" si="1"/>
        <v>%</v>
      </c>
      <c r="K90" s="202" t="str">
        <f t="shared" si="2"/>
        <v>%</v>
      </c>
      <c r="L90" s="222" t="str">
        <f t="shared" si="3"/>
        <v>%</v>
      </c>
      <c r="M90" s="215" t="s">
        <v>0</v>
      </c>
      <c r="Y90" s="215" t="s">
        <v>0</v>
      </c>
    </row>
    <row r="91" spans="3:25" ht="15" customHeight="1">
      <c r="C91" s="256" t="s">
        <v>274</v>
      </c>
      <c r="D91" s="261">
        <f>SUM('Baseline_&amp;_Adverse_Scenario'!D47)</f>
        <v>0</v>
      </c>
      <c r="E91" s="261">
        <f>SUM('Baseline_&amp;_Adverse_Scenario'!F47)</f>
        <v>0</v>
      </c>
      <c r="F91" s="261">
        <f t="shared" si="0"/>
        <v>0</v>
      </c>
      <c r="G91" s="262" t="s">
        <v>9</v>
      </c>
      <c r="H91" s="263" t="s">
        <v>9</v>
      </c>
      <c r="I91" s="276" t="s">
        <v>9</v>
      </c>
      <c r="J91" s="351" t="str">
        <f t="shared" si="1"/>
        <v>%</v>
      </c>
      <c r="K91" s="351" t="str">
        <f t="shared" si="2"/>
        <v>%</v>
      </c>
      <c r="L91" s="77" t="str">
        <f t="shared" si="3"/>
        <v>%</v>
      </c>
      <c r="M91" s="215" t="s">
        <v>0</v>
      </c>
      <c r="Y91" s="215" t="s">
        <v>0</v>
      </c>
    </row>
    <row r="92" spans="3:25" ht="15" customHeight="1">
      <c r="C92" s="137" t="s">
        <v>54</v>
      </c>
      <c r="D92" s="250">
        <f>SUM('Baseline_&amp;_Adverse_Scenario'!D48)</f>
        <v>0</v>
      </c>
      <c r="E92" s="250">
        <f>SUM('Baseline_&amp;_Adverse_Scenario'!F48)</f>
        <v>0</v>
      </c>
      <c r="F92" s="250">
        <f t="shared" si="0"/>
        <v>0</v>
      </c>
      <c r="G92" s="253" t="s">
        <v>9</v>
      </c>
      <c r="H92" s="251" t="s">
        <v>9</v>
      </c>
      <c r="I92" s="268" t="s">
        <v>9</v>
      </c>
      <c r="J92" s="350" t="str">
        <f t="shared" si="1"/>
        <v>%</v>
      </c>
      <c r="K92" s="350" t="str">
        <f t="shared" si="2"/>
        <v>%</v>
      </c>
      <c r="L92" s="220" t="str">
        <f t="shared" si="3"/>
        <v>%</v>
      </c>
      <c r="M92" s="215" t="s">
        <v>0</v>
      </c>
      <c r="Y92" s="215" t="s">
        <v>0</v>
      </c>
    </row>
    <row r="93" spans="3:25" ht="15" customHeight="1">
      <c r="C93" s="264" t="s">
        <v>56</v>
      </c>
      <c r="D93" s="250">
        <f>SUM('Baseline_&amp;_Adverse_Scenario'!D56)</f>
        <v>0</v>
      </c>
      <c r="E93" s="250">
        <f>SUM('Baseline_&amp;_Adverse_Scenario'!F56)</f>
        <v>0</v>
      </c>
      <c r="F93" s="250">
        <f t="shared" si="0"/>
        <v>0</v>
      </c>
      <c r="G93" s="253" t="s">
        <v>9</v>
      </c>
      <c r="H93" s="251" t="s">
        <v>9</v>
      </c>
      <c r="I93" s="268" t="s">
        <v>9</v>
      </c>
      <c r="J93" s="202" t="str">
        <f t="shared" si="1"/>
        <v>%</v>
      </c>
      <c r="K93" s="202" t="str">
        <f t="shared" si="2"/>
        <v>%</v>
      </c>
      <c r="L93" s="222" t="str">
        <f t="shared" si="3"/>
        <v>%</v>
      </c>
      <c r="M93" s="215" t="s">
        <v>0</v>
      </c>
      <c r="Y93" s="215" t="s">
        <v>0</v>
      </c>
    </row>
    <row r="94" spans="3:25" ht="15" customHeight="1">
      <c r="C94" s="264" t="s">
        <v>42</v>
      </c>
      <c r="D94" s="250">
        <f>SUM('Baseline_&amp;_Adverse_Scenario'!D57)</f>
        <v>0</v>
      </c>
      <c r="E94" s="250">
        <f>SUM('Baseline_&amp;_Adverse_Scenario'!F57)</f>
        <v>0</v>
      </c>
      <c r="F94" s="250">
        <f t="shared" si="0"/>
        <v>0</v>
      </c>
      <c r="G94" s="253" t="s">
        <v>9</v>
      </c>
      <c r="H94" s="251" t="s">
        <v>9</v>
      </c>
      <c r="I94" s="268" t="s">
        <v>9</v>
      </c>
      <c r="J94" s="202" t="str">
        <f t="shared" si="1"/>
        <v>%</v>
      </c>
      <c r="K94" s="202" t="str">
        <f t="shared" si="2"/>
        <v>%</v>
      </c>
      <c r="L94" s="222" t="str">
        <f t="shared" si="3"/>
        <v>%</v>
      </c>
      <c r="M94" s="215" t="s">
        <v>0</v>
      </c>
      <c r="Y94" s="215" t="s">
        <v>0</v>
      </c>
    </row>
    <row r="95" spans="3:25" ht="15" customHeight="1">
      <c r="C95" s="264" t="s">
        <v>29</v>
      </c>
      <c r="D95" s="250">
        <f>SUM('Baseline_&amp;_Adverse_Scenario'!D58)</f>
        <v>0</v>
      </c>
      <c r="E95" s="250">
        <f>SUM('Baseline_&amp;_Adverse_Scenario'!F58)</f>
        <v>0</v>
      </c>
      <c r="F95" s="250">
        <f t="shared" si="0"/>
        <v>0</v>
      </c>
      <c r="G95" s="253" t="s">
        <v>9</v>
      </c>
      <c r="H95" s="251" t="s">
        <v>9</v>
      </c>
      <c r="I95" s="268" t="s">
        <v>9</v>
      </c>
      <c r="J95" s="351" t="str">
        <f t="shared" si="1"/>
        <v>%</v>
      </c>
      <c r="K95" s="351" t="str">
        <f t="shared" si="2"/>
        <v>%</v>
      </c>
      <c r="L95" s="77" t="str">
        <f t="shared" si="3"/>
        <v>%</v>
      </c>
      <c r="M95" s="215" t="s">
        <v>0</v>
      </c>
      <c r="Y95" s="215" t="s">
        <v>0</v>
      </c>
    </row>
    <row r="96" spans="3:25" ht="15" customHeight="1">
      <c r="C96" s="304" t="s">
        <v>25</v>
      </c>
      <c r="D96" s="247">
        <f>SUM(D72,D73,D82,D92:D95)</f>
        <v>0</v>
      </c>
      <c r="E96" s="247">
        <f>SUM(E72,E73,E82,E92:E95)</f>
        <v>0</v>
      </c>
      <c r="F96" s="247">
        <f>SUM(E96)-SUM(D96)</f>
        <v>0</v>
      </c>
      <c r="G96" s="247">
        <f>SUM(G72,G73,G82,G92:G95)</f>
        <v>0</v>
      </c>
      <c r="H96" s="247">
        <f>SUM(H72,H73,H82,H92:H95)</f>
        <v>0</v>
      </c>
      <c r="I96" s="249" t="s">
        <v>9</v>
      </c>
      <c r="J96" s="351" t="str">
        <f t="shared" si="1"/>
        <v>%</v>
      </c>
      <c r="K96" s="351" t="str">
        <f t="shared" si="2"/>
        <v>%</v>
      </c>
      <c r="L96" s="224" t="str">
        <f t="shared" si="3"/>
        <v>%</v>
      </c>
      <c r="M96" s="215" t="s">
        <v>0</v>
      </c>
      <c r="Y96" s="215" t="s">
        <v>0</v>
      </c>
    </row>
    <row r="97" spans="13:25" ht="15" customHeight="1">
      <c r="M97" s="215" t="s">
        <v>0</v>
      </c>
      <c r="Y97" s="215" t="s">
        <v>0</v>
      </c>
    </row>
    <row r="98" spans="3:25" ht="15" customHeight="1">
      <c r="C98" s="359" t="s">
        <v>422</v>
      </c>
      <c r="D98" s="360"/>
      <c r="E98" s="361"/>
      <c r="F98" s="121" t="s">
        <v>9</v>
      </c>
      <c r="M98" s="215" t="s">
        <v>0</v>
      </c>
      <c r="Y98" s="215" t="s">
        <v>0</v>
      </c>
    </row>
    <row r="99" spans="3:25" ht="15" customHeight="1">
      <c r="C99" s="377" t="s">
        <v>259</v>
      </c>
      <c r="D99" s="378"/>
      <c r="E99" s="378"/>
      <c r="F99" s="379"/>
      <c r="M99" s="215" t="s">
        <v>0</v>
      </c>
      <c r="Y99" s="215" t="s">
        <v>0</v>
      </c>
    </row>
    <row r="100" spans="3:25" ht="60" customHeight="1">
      <c r="C100" s="365"/>
      <c r="D100" s="366"/>
      <c r="E100" s="366"/>
      <c r="F100" s="367"/>
      <c r="M100" s="215" t="s">
        <v>0</v>
      </c>
      <c r="Y100" s="215" t="s">
        <v>0</v>
      </c>
    </row>
    <row r="101" spans="3:25" ht="15" customHeight="1">
      <c r="C101" s="377" t="s">
        <v>275</v>
      </c>
      <c r="D101" s="378"/>
      <c r="E101" s="378"/>
      <c r="F101" s="121" t="s">
        <v>9</v>
      </c>
      <c r="M101" s="215" t="s">
        <v>0</v>
      </c>
      <c r="Y101" s="215" t="s">
        <v>0</v>
      </c>
    </row>
    <row r="102" spans="3:25" ht="60" customHeight="1">
      <c r="C102" s="365"/>
      <c r="D102" s="366"/>
      <c r="E102" s="366"/>
      <c r="F102" s="367"/>
      <c r="M102" s="215" t="s">
        <v>0</v>
      </c>
      <c r="Y102" s="215" t="s">
        <v>0</v>
      </c>
    </row>
    <row r="103" spans="13:25" ht="15" customHeight="1">
      <c r="M103" s="215" t="s">
        <v>0</v>
      </c>
      <c r="Y103" s="215" t="s">
        <v>0</v>
      </c>
    </row>
    <row r="104" spans="3:25" ht="15" customHeight="1">
      <c r="C104" s="104" t="s">
        <v>276</v>
      </c>
      <c r="D104" s="4"/>
      <c r="E104" s="4"/>
      <c r="F104" s="4"/>
      <c r="G104" s="4"/>
      <c r="H104" s="4"/>
      <c r="I104" s="4"/>
      <c r="J104" s="194"/>
      <c r="K104" s="393"/>
      <c r="L104" s="394"/>
      <c r="M104" s="215" t="s">
        <v>0</v>
      </c>
      <c r="Y104" s="215" t="s">
        <v>0</v>
      </c>
    </row>
    <row r="105" spans="13:25" ht="15" customHeight="1">
      <c r="M105" s="215" t="s">
        <v>0</v>
      </c>
      <c r="Y105" s="215" t="s">
        <v>0</v>
      </c>
    </row>
    <row r="106" spans="3:25" ht="30" customHeight="1">
      <c r="C106" s="359" t="s">
        <v>423</v>
      </c>
      <c r="D106" s="360"/>
      <c r="E106" s="361"/>
      <c r="F106" s="121" t="s">
        <v>9</v>
      </c>
      <c r="M106" s="215" t="s">
        <v>0</v>
      </c>
      <c r="Y106" s="215" t="s">
        <v>0</v>
      </c>
    </row>
    <row r="107" spans="3:25" ht="15" customHeight="1">
      <c r="C107" s="377" t="s">
        <v>259</v>
      </c>
      <c r="D107" s="378"/>
      <c r="E107" s="378"/>
      <c r="F107" s="379"/>
      <c r="M107" s="215" t="s">
        <v>0</v>
      </c>
      <c r="Y107" s="215" t="s">
        <v>0</v>
      </c>
    </row>
    <row r="108" spans="3:25" ht="60" customHeight="1">
      <c r="C108" s="365"/>
      <c r="D108" s="366"/>
      <c r="E108" s="366"/>
      <c r="F108" s="367"/>
      <c r="M108" s="215" t="s">
        <v>0</v>
      </c>
      <c r="Y108" s="215" t="s">
        <v>0</v>
      </c>
    </row>
    <row r="109" spans="13:25" ht="15" customHeight="1">
      <c r="M109" s="215" t="s">
        <v>0</v>
      </c>
      <c r="Y109" s="215" t="s">
        <v>0</v>
      </c>
    </row>
    <row r="110" spans="3:25" ht="30" customHeight="1">
      <c r="C110" s="359" t="s">
        <v>424</v>
      </c>
      <c r="D110" s="360"/>
      <c r="E110" s="361"/>
      <c r="F110" s="121" t="s">
        <v>9</v>
      </c>
      <c r="M110" s="215" t="s">
        <v>0</v>
      </c>
      <c r="Y110" s="215" t="s">
        <v>0</v>
      </c>
    </row>
    <row r="111" spans="3:25" ht="15" customHeight="1">
      <c r="C111" s="377" t="s">
        <v>259</v>
      </c>
      <c r="D111" s="378"/>
      <c r="E111" s="378"/>
      <c r="F111" s="379"/>
      <c r="M111" s="215" t="s">
        <v>0</v>
      </c>
      <c r="Y111" s="215" t="s">
        <v>0</v>
      </c>
    </row>
    <row r="112" spans="3:25" ht="60" customHeight="1">
      <c r="C112" s="365"/>
      <c r="D112" s="366"/>
      <c r="E112" s="366"/>
      <c r="F112" s="367"/>
      <c r="M112" s="215" t="s">
        <v>0</v>
      </c>
      <c r="Y112" s="215" t="s">
        <v>0</v>
      </c>
    </row>
    <row r="113" spans="13:25" ht="15" customHeight="1">
      <c r="M113" s="215" t="s">
        <v>0</v>
      </c>
      <c r="Y113" s="215" t="s">
        <v>0</v>
      </c>
    </row>
    <row r="114" spans="3:25" ht="45" customHeight="1">
      <c r="C114" s="359" t="s">
        <v>425</v>
      </c>
      <c r="D114" s="360"/>
      <c r="E114" s="361"/>
      <c r="F114" s="121" t="s">
        <v>9</v>
      </c>
      <c r="M114" s="215" t="s">
        <v>0</v>
      </c>
      <c r="Y114" s="215" t="s">
        <v>0</v>
      </c>
    </row>
    <row r="115" spans="3:25" ht="15" customHeight="1">
      <c r="C115" s="377" t="s">
        <v>259</v>
      </c>
      <c r="D115" s="378"/>
      <c r="E115" s="378"/>
      <c r="F115" s="379"/>
      <c r="M115" s="215" t="s">
        <v>0</v>
      </c>
      <c r="Y115" s="215" t="s">
        <v>0</v>
      </c>
    </row>
    <row r="116" spans="3:25" ht="60" customHeight="1">
      <c r="C116" s="365"/>
      <c r="D116" s="366"/>
      <c r="E116" s="366"/>
      <c r="F116" s="367"/>
      <c r="M116" s="215" t="s">
        <v>0</v>
      </c>
      <c r="Y116" s="215" t="s">
        <v>0</v>
      </c>
    </row>
    <row r="117" spans="13:25" ht="15" customHeight="1">
      <c r="M117" s="215" t="s">
        <v>0</v>
      </c>
      <c r="Y117" s="215" t="s">
        <v>0</v>
      </c>
    </row>
    <row r="118" spans="3:25" ht="45" customHeight="1">
      <c r="C118" s="362" t="s">
        <v>426</v>
      </c>
      <c r="D118" s="363"/>
      <c r="E118" s="363"/>
      <c r="F118" s="363"/>
      <c r="G118" s="364"/>
      <c r="H118" s="265"/>
      <c r="I118" s="265"/>
      <c r="J118" s="265"/>
      <c r="K118" s="265"/>
      <c r="L118" s="265"/>
      <c r="M118" s="215" t="s">
        <v>0</v>
      </c>
      <c r="Y118" s="215" t="s">
        <v>0</v>
      </c>
    </row>
    <row r="119" spans="3:25" ht="45" customHeight="1">
      <c r="C119" s="388" t="s">
        <v>427</v>
      </c>
      <c r="D119" s="389"/>
      <c r="E119" s="389"/>
      <c r="F119" s="389"/>
      <c r="G119" s="390"/>
      <c r="H119" s="265"/>
      <c r="I119" s="265"/>
      <c r="J119" s="265"/>
      <c r="K119" s="265"/>
      <c r="L119" s="265"/>
      <c r="M119" s="215" t="s">
        <v>0</v>
      </c>
      <c r="Y119" s="215" t="s">
        <v>0</v>
      </c>
    </row>
    <row r="120" spans="3:25" ht="105" customHeight="1">
      <c r="C120" s="245"/>
      <c r="D120" s="245" t="s">
        <v>277</v>
      </c>
      <c r="E120" s="245" t="s">
        <v>278</v>
      </c>
      <c r="F120" s="245" t="s">
        <v>279</v>
      </c>
      <c r="G120" s="245" t="s">
        <v>280</v>
      </c>
      <c r="M120" s="215" t="s">
        <v>0</v>
      </c>
      <c r="Y120" s="215" t="s">
        <v>0</v>
      </c>
    </row>
    <row r="121" spans="3:25" ht="15" customHeight="1">
      <c r="C121" s="228" t="s">
        <v>26</v>
      </c>
      <c r="D121" s="224">
        <f aca="true" t="shared" si="4" ref="D121:D128">SUM(J72)</f>
        <v>0</v>
      </c>
      <c r="E121" s="266" t="s">
        <v>9</v>
      </c>
      <c r="F121" s="267" t="s">
        <v>209</v>
      </c>
      <c r="G121" s="224">
        <f>SUM(F121)-SUM(D121)</f>
        <v>0</v>
      </c>
      <c r="M121" s="215" t="s">
        <v>0</v>
      </c>
      <c r="Y121" s="215" t="s">
        <v>0</v>
      </c>
    </row>
    <row r="122" spans="3:25" ht="15" customHeight="1">
      <c r="C122" s="133" t="s">
        <v>27</v>
      </c>
      <c r="D122" s="222">
        <f t="shared" si="4"/>
        <v>0</v>
      </c>
      <c r="E122" s="268" t="s">
        <v>9</v>
      </c>
      <c r="F122" s="202">
        <f>SUM(F123)+SUM(F130)</f>
        <v>0</v>
      </c>
      <c r="G122" s="222">
        <f aca="true" t="shared" si="5" ref="G122:G145">SUM(F122)-SUM(D122)</f>
        <v>0</v>
      </c>
      <c r="M122" s="215" t="s">
        <v>0</v>
      </c>
      <c r="Y122" s="215" t="s">
        <v>0</v>
      </c>
    </row>
    <row r="123" spans="3:25" ht="15" customHeight="1">
      <c r="C123" s="208" t="s">
        <v>45</v>
      </c>
      <c r="D123" s="222">
        <f t="shared" si="4"/>
        <v>0</v>
      </c>
      <c r="E123" s="268" t="s">
        <v>9</v>
      </c>
      <c r="F123" s="202">
        <f>SUM(F124:F129)</f>
        <v>0</v>
      </c>
      <c r="G123" s="222">
        <f>SUM(F123)-SUM(D123)</f>
        <v>0</v>
      </c>
      <c r="M123" s="215" t="s">
        <v>0</v>
      </c>
      <c r="Y123" s="215" t="s">
        <v>0</v>
      </c>
    </row>
    <row r="124" spans="3:25" ht="15" customHeight="1">
      <c r="C124" s="183" t="s">
        <v>219</v>
      </c>
      <c r="D124" s="222">
        <f t="shared" si="4"/>
        <v>0</v>
      </c>
      <c r="E124" s="268" t="s">
        <v>9</v>
      </c>
      <c r="F124" s="269" t="s">
        <v>209</v>
      </c>
      <c r="G124" s="222">
        <f>SUM(F124)-SUM(D124)</f>
        <v>0</v>
      </c>
      <c r="M124" s="215" t="s">
        <v>0</v>
      </c>
      <c r="Y124" s="215" t="s">
        <v>0</v>
      </c>
    </row>
    <row r="125" spans="3:25" ht="15" customHeight="1">
      <c r="C125" s="348" t="s">
        <v>366</v>
      </c>
      <c r="D125" s="222">
        <f t="shared" si="4"/>
        <v>0</v>
      </c>
      <c r="E125" s="268" t="s">
        <v>9</v>
      </c>
      <c r="F125" s="269" t="s">
        <v>209</v>
      </c>
      <c r="G125" s="222">
        <f>SUM(F125)-SUM(D125)</f>
        <v>0</v>
      </c>
      <c r="M125" s="215" t="s">
        <v>0</v>
      </c>
      <c r="Y125" s="215" t="s">
        <v>0</v>
      </c>
    </row>
    <row r="126" spans="3:25" ht="15" customHeight="1">
      <c r="C126" s="348" t="s">
        <v>367</v>
      </c>
      <c r="D126" s="222">
        <f t="shared" si="4"/>
        <v>0</v>
      </c>
      <c r="E126" s="268" t="s">
        <v>9</v>
      </c>
      <c r="F126" s="269" t="s">
        <v>209</v>
      </c>
      <c r="G126" s="222">
        <f>SUM(F126)-SUM(D126)</f>
        <v>0</v>
      </c>
      <c r="J126" s="270"/>
      <c r="M126" s="215" t="s">
        <v>0</v>
      </c>
      <c r="Y126" s="215" t="s">
        <v>0</v>
      </c>
    </row>
    <row r="127" spans="3:25" ht="15" customHeight="1">
      <c r="C127" s="183" t="s">
        <v>53</v>
      </c>
      <c r="D127" s="222">
        <f t="shared" si="4"/>
        <v>0</v>
      </c>
      <c r="E127" s="268" t="s">
        <v>9</v>
      </c>
      <c r="F127" s="269" t="s">
        <v>209</v>
      </c>
      <c r="G127" s="222">
        <f t="shared" si="5"/>
        <v>0</v>
      </c>
      <c r="M127" s="215" t="s">
        <v>0</v>
      </c>
      <c r="Y127" s="215" t="s">
        <v>0</v>
      </c>
    </row>
    <row r="128" spans="3:25" ht="15" customHeight="1">
      <c r="C128" s="183" t="s">
        <v>135</v>
      </c>
      <c r="D128" s="222">
        <f t="shared" si="4"/>
        <v>0</v>
      </c>
      <c r="E128" s="268" t="s">
        <v>9</v>
      </c>
      <c r="F128" s="269" t="s">
        <v>209</v>
      </c>
      <c r="G128" s="222">
        <f aca="true" t="shared" si="6" ref="G128:G134">SUM(F128)-SUM(D128)</f>
        <v>0</v>
      </c>
      <c r="M128" s="215" t="s">
        <v>0</v>
      </c>
      <c r="Y128" s="215" t="s">
        <v>0</v>
      </c>
    </row>
    <row r="129" spans="3:25" ht="15" customHeight="1">
      <c r="C129" s="183" t="s">
        <v>136</v>
      </c>
      <c r="D129" s="222">
        <f aca="true" t="shared" si="7" ref="D129:D145">SUM(J80)</f>
        <v>0</v>
      </c>
      <c r="E129" s="268" t="s">
        <v>9</v>
      </c>
      <c r="F129" s="269" t="s">
        <v>209</v>
      </c>
      <c r="G129" s="222">
        <f t="shared" si="6"/>
        <v>0</v>
      </c>
      <c r="M129" s="215" t="s">
        <v>0</v>
      </c>
      <c r="Y129" s="215" t="s">
        <v>0</v>
      </c>
    </row>
    <row r="130" spans="3:25" ht="15" customHeight="1">
      <c r="C130" s="208" t="s">
        <v>140</v>
      </c>
      <c r="D130" s="222">
        <f aca="true" t="shared" si="8" ref="D130:D135">SUM(J81)</f>
        <v>0</v>
      </c>
      <c r="E130" s="268" t="s">
        <v>9</v>
      </c>
      <c r="F130" s="269" t="s">
        <v>209</v>
      </c>
      <c r="G130" s="222">
        <f t="shared" si="6"/>
        <v>0</v>
      </c>
      <c r="M130" s="215" t="s">
        <v>0</v>
      </c>
      <c r="Y130" s="215" t="s">
        <v>0</v>
      </c>
    </row>
    <row r="131" spans="3:25" ht="15" customHeight="1">
      <c r="C131" s="228" t="s">
        <v>46</v>
      </c>
      <c r="D131" s="224">
        <f t="shared" si="8"/>
        <v>0</v>
      </c>
      <c r="E131" s="266" t="s">
        <v>9</v>
      </c>
      <c r="F131" s="271">
        <f>SUM(F132:F137)</f>
        <v>0</v>
      </c>
      <c r="G131" s="224">
        <f t="shared" si="6"/>
        <v>0</v>
      </c>
      <c r="M131" s="215" t="s">
        <v>0</v>
      </c>
      <c r="Y131" s="215" t="s">
        <v>0</v>
      </c>
    </row>
    <row r="132" spans="3:25" ht="15" customHeight="1">
      <c r="C132" s="183" t="s">
        <v>219</v>
      </c>
      <c r="D132" s="222">
        <f t="shared" si="8"/>
        <v>0</v>
      </c>
      <c r="E132" s="268" t="s">
        <v>9</v>
      </c>
      <c r="F132" s="269" t="s">
        <v>209</v>
      </c>
      <c r="G132" s="222">
        <f t="shared" si="6"/>
        <v>0</v>
      </c>
      <c r="M132" s="215" t="s">
        <v>0</v>
      </c>
      <c r="Y132" s="215" t="s">
        <v>0</v>
      </c>
    </row>
    <row r="133" spans="3:25" ht="15" customHeight="1">
      <c r="C133" s="348" t="s">
        <v>366</v>
      </c>
      <c r="D133" s="222">
        <f t="shared" si="8"/>
        <v>0</v>
      </c>
      <c r="E133" s="268" t="s">
        <v>9</v>
      </c>
      <c r="F133" s="269" t="s">
        <v>209</v>
      </c>
      <c r="G133" s="222">
        <f t="shared" si="6"/>
        <v>0</v>
      </c>
      <c r="M133" s="215" t="s">
        <v>0</v>
      </c>
      <c r="Y133" s="215" t="s">
        <v>0</v>
      </c>
    </row>
    <row r="134" spans="3:25" ht="15" customHeight="1">
      <c r="C134" s="348" t="s">
        <v>367</v>
      </c>
      <c r="D134" s="222">
        <f t="shared" si="8"/>
        <v>0</v>
      </c>
      <c r="E134" s="268" t="s">
        <v>9</v>
      </c>
      <c r="F134" s="269" t="s">
        <v>209</v>
      </c>
      <c r="G134" s="222">
        <f t="shared" si="6"/>
        <v>0</v>
      </c>
      <c r="M134" s="215" t="s">
        <v>0</v>
      </c>
      <c r="Y134" s="215" t="s">
        <v>0</v>
      </c>
    </row>
    <row r="135" spans="3:25" ht="15" customHeight="1">
      <c r="C135" s="183" t="s">
        <v>53</v>
      </c>
      <c r="D135" s="222">
        <f t="shared" si="8"/>
        <v>0</v>
      </c>
      <c r="E135" s="268" t="s">
        <v>9</v>
      </c>
      <c r="F135" s="269" t="s">
        <v>209</v>
      </c>
      <c r="G135" s="222">
        <f t="shared" si="5"/>
        <v>0</v>
      </c>
      <c r="M135" s="215" t="s">
        <v>0</v>
      </c>
      <c r="Y135" s="215" t="s">
        <v>0</v>
      </c>
    </row>
    <row r="136" spans="3:25" ht="15" customHeight="1">
      <c r="C136" s="183" t="s">
        <v>135</v>
      </c>
      <c r="D136" s="222">
        <f t="shared" si="7"/>
        <v>0</v>
      </c>
      <c r="E136" s="268" t="s">
        <v>9</v>
      </c>
      <c r="F136" s="269" t="s">
        <v>209</v>
      </c>
      <c r="G136" s="222">
        <f>SUM(F136)-SUM(D136)</f>
        <v>0</v>
      </c>
      <c r="M136" s="215" t="s">
        <v>0</v>
      </c>
      <c r="Y136" s="215" t="s">
        <v>0</v>
      </c>
    </row>
    <row r="137" spans="3:25" ht="15" customHeight="1">
      <c r="C137" s="183" t="s">
        <v>136</v>
      </c>
      <c r="D137" s="222">
        <f>SUM(J88)</f>
        <v>0</v>
      </c>
      <c r="E137" s="268" t="s">
        <v>9</v>
      </c>
      <c r="F137" s="269" t="s">
        <v>209</v>
      </c>
      <c r="G137" s="222">
        <f t="shared" si="5"/>
        <v>0</v>
      </c>
      <c r="M137" s="215" t="s">
        <v>0</v>
      </c>
      <c r="Y137" s="215" t="s">
        <v>0</v>
      </c>
    </row>
    <row r="138" spans="3:25" ht="15" customHeight="1">
      <c r="C138" s="272" t="s">
        <v>153</v>
      </c>
      <c r="D138" s="220">
        <f>SUM(J89)</f>
        <v>0</v>
      </c>
      <c r="E138" s="273" t="s">
        <v>9</v>
      </c>
      <c r="F138" s="274" t="s">
        <v>209</v>
      </c>
      <c r="G138" s="220">
        <f t="shared" si="5"/>
        <v>0</v>
      </c>
      <c r="M138" s="215" t="s">
        <v>0</v>
      </c>
      <c r="Y138" s="215" t="s">
        <v>0</v>
      </c>
    </row>
    <row r="139" spans="3:25" ht="15" customHeight="1">
      <c r="C139" s="275" t="s">
        <v>55</v>
      </c>
      <c r="D139" s="222">
        <f t="shared" si="7"/>
        <v>0</v>
      </c>
      <c r="E139" s="268" t="s">
        <v>9</v>
      </c>
      <c r="F139" s="269" t="s">
        <v>209</v>
      </c>
      <c r="G139" s="222">
        <f t="shared" si="5"/>
        <v>0</v>
      </c>
      <c r="M139" s="215" t="s">
        <v>0</v>
      </c>
      <c r="Y139" s="215" t="s">
        <v>0</v>
      </c>
    </row>
    <row r="140" spans="3:25" ht="15" customHeight="1">
      <c r="C140" s="63" t="s">
        <v>274</v>
      </c>
      <c r="D140" s="77">
        <f t="shared" si="7"/>
        <v>0</v>
      </c>
      <c r="E140" s="276" t="s">
        <v>9</v>
      </c>
      <c r="F140" s="277" t="s">
        <v>209</v>
      </c>
      <c r="G140" s="77">
        <f t="shared" si="5"/>
        <v>0</v>
      </c>
      <c r="M140" s="215" t="s">
        <v>0</v>
      </c>
      <c r="Y140" s="215" t="s">
        <v>0</v>
      </c>
    </row>
    <row r="141" spans="3:25" ht="15" customHeight="1">
      <c r="C141" s="133" t="s">
        <v>54</v>
      </c>
      <c r="D141" s="222">
        <f t="shared" si="7"/>
        <v>0</v>
      </c>
      <c r="E141" s="268" t="s">
        <v>9</v>
      </c>
      <c r="F141" s="269" t="s">
        <v>209</v>
      </c>
      <c r="G141" s="222">
        <f t="shared" si="5"/>
        <v>0</v>
      </c>
      <c r="M141" s="215" t="s">
        <v>0</v>
      </c>
      <c r="Y141" s="215" t="s">
        <v>0</v>
      </c>
    </row>
    <row r="142" spans="3:25" ht="15" customHeight="1">
      <c r="C142" s="133" t="s">
        <v>56</v>
      </c>
      <c r="D142" s="222">
        <f t="shared" si="7"/>
        <v>0</v>
      </c>
      <c r="E142" s="268" t="s">
        <v>9</v>
      </c>
      <c r="F142" s="269" t="s">
        <v>209</v>
      </c>
      <c r="G142" s="222">
        <f t="shared" si="5"/>
        <v>0</v>
      </c>
      <c r="M142" s="215" t="s">
        <v>0</v>
      </c>
      <c r="Y142" s="215" t="s">
        <v>0</v>
      </c>
    </row>
    <row r="143" spans="3:25" ht="15" customHeight="1">
      <c r="C143" s="133" t="s">
        <v>42</v>
      </c>
      <c r="D143" s="222">
        <f t="shared" si="7"/>
        <v>0</v>
      </c>
      <c r="E143" s="268" t="s">
        <v>9</v>
      </c>
      <c r="F143" s="269" t="s">
        <v>209</v>
      </c>
      <c r="G143" s="222">
        <f t="shared" si="5"/>
        <v>0</v>
      </c>
      <c r="M143" s="215" t="s">
        <v>0</v>
      </c>
      <c r="Y143" s="215" t="s">
        <v>0</v>
      </c>
    </row>
    <row r="144" spans="3:25" ht="15" customHeight="1">
      <c r="C144" s="133" t="s">
        <v>29</v>
      </c>
      <c r="D144" s="222">
        <f t="shared" si="7"/>
        <v>0</v>
      </c>
      <c r="E144" s="268" t="s">
        <v>9</v>
      </c>
      <c r="F144" s="269" t="s">
        <v>209</v>
      </c>
      <c r="G144" s="222">
        <f t="shared" si="5"/>
        <v>0</v>
      </c>
      <c r="M144" s="215" t="s">
        <v>0</v>
      </c>
      <c r="Y144" s="215" t="s">
        <v>0</v>
      </c>
    </row>
    <row r="145" spans="3:25" ht="15" customHeight="1">
      <c r="C145" s="305" t="s">
        <v>25</v>
      </c>
      <c r="D145" s="224">
        <f t="shared" si="7"/>
        <v>0</v>
      </c>
      <c r="E145" s="266" t="s">
        <v>9</v>
      </c>
      <c r="F145" s="271">
        <f>SUM(F121,F122,F131,F141:F144)</f>
        <v>0</v>
      </c>
      <c r="G145" s="224">
        <f t="shared" si="5"/>
        <v>0</v>
      </c>
      <c r="M145" s="215" t="s">
        <v>0</v>
      </c>
      <c r="Y145" s="215" t="s">
        <v>0</v>
      </c>
    </row>
    <row r="146" spans="13:25" ht="15" customHeight="1">
      <c r="M146" s="215" t="s">
        <v>0</v>
      </c>
      <c r="Y146" s="215" t="s">
        <v>0</v>
      </c>
    </row>
    <row r="147" spans="3:25" ht="45" customHeight="1">
      <c r="C147" s="391" t="s">
        <v>281</v>
      </c>
      <c r="D147" s="392"/>
      <c r="E147" s="392"/>
      <c r="F147" s="392"/>
      <c r="G147" s="392"/>
      <c r="H147" s="392"/>
      <c r="I147" s="392"/>
      <c r="J147" s="392"/>
      <c r="K147" s="392"/>
      <c r="L147" s="392"/>
      <c r="M147" s="215" t="s">
        <v>0</v>
      </c>
      <c r="Y147" s="215" t="s">
        <v>0</v>
      </c>
    </row>
    <row r="148" spans="13:25" ht="15" customHeight="1">
      <c r="M148" s="215" t="s">
        <v>0</v>
      </c>
      <c r="Y148" s="215" t="s">
        <v>0</v>
      </c>
    </row>
    <row r="149" spans="3:25" ht="15" customHeight="1">
      <c r="C149" s="385" t="s">
        <v>282</v>
      </c>
      <c r="D149" s="386"/>
      <c r="E149" s="386"/>
      <c r="F149" s="386"/>
      <c r="G149" s="386"/>
      <c r="H149" s="386"/>
      <c r="I149" s="386"/>
      <c r="J149" s="386"/>
      <c r="K149" s="386"/>
      <c r="L149" s="387"/>
      <c r="M149" s="215" t="s">
        <v>0</v>
      </c>
      <c r="Y149" s="215" t="s">
        <v>0</v>
      </c>
    </row>
    <row r="150" spans="13:25" ht="15" customHeight="1">
      <c r="M150" s="215" t="s">
        <v>0</v>
      </c>
      <c r="Y150" s="215" t="s">
        <v>0</v>
      </c>
    </row>
    <row r="151" spans="3:25" ht="15" customHeight="1">
      <c r="C151" s="359" t="s">
        <v>283</v>
      </c>
      <c r="D151" s="360"/>
      <c r="E151" s="361"/>
      <c r="F151" s="3" t="s">
        <v>57</v>
      </c>
      <c r="M151" s="215" t="s">
        <v>0</v>
      </c>
      <c r="Y151" s="215" t="s">
        <v>0</v>
      </c>
    </row>
    <row r="152" spans="3:25" ht="30" customHeight="1">
      <c r="C152" s="382" t="s">
        <v>284</v>
      </c>
      <c r="D152" s="383"/>
      <c r="E152" s="384"/>
      <c r="F152" s="121" t="s">
        <v>9</v>
      </c>
      <c r="M152" s="215" t="s">
        <v>0</v>
      </c>
      <c r="Y152" s="215" t="s">
        <v>0</v>
      </c>
    </row>
    <row r="153" spans="3:25" ht="45" customHeight="1">
      <c r="C153" s="382" t="s">
        <v>285</v>
      </c>
      <c r="D153" s="383"/>
      <c r="E153" s="384"/>
      <c r="F153" s="121" t="s">
        <v>9</v>
      </c>
      <c r="M153" s="215" t="s">
        <v>0</v>
      </c>
      <c r="Y153" s="215" t="s">
        <v>0</v>
      </c>
    </row>
    <row r="154" spans="3:25" ht="45" customHeight="1">
      <c r="C154" s="382" t="s">
        <v>286</v>
      </c>
      <c r="D154" s="383"/>
      <c r="E154" s="384"/>
      <c r="F154" s="121" t="s">
        <v>9</v>
      </c>
      <c r="M154" s="215" t="s">
        <v>0</v>
      </c>
      <c r="Y154" s="215" t="s">
        <v>0</v>
      </c>
    </row>
    <row r="155" spans="3:25" ht="45" customHeight="1">
      <c r="C155" s="382" t="s">
        <v>287</v>
      </c>
      <c r="D155" s="383"/>
      <c r="E155" s="384"/>
      <c r="F155" s="121" t="s">
        <v>9</v>
      </c>
      <c r="M155" s="215" t="s">
        <v>0</v>
      </c>
      <c r="Y155" s="215" t="s">
        <v>0</v>
      </c>
    </row>
    <row r="156" spans="3:25" ht="15" customHeight="1">
      <c r="C156" s="228" t="s">
        <v>41</v>
      </c>
      <c r="D156" s="278"/>
      <c r="E156" s="279"/>
      <c r="F156" s="121" t="s">
        <v>9</v>
      </c>
      <c r="M156" s="215" t="s">
        <v>0</v>
      </c>
      <c r="Y156" s="215" t="s">
        <v>0</v>
      </c>
    </row>
    <row r="157" spans="13:25" ht="15" customHeight="1">
      <c r="M157" s="215" t="s">
        <v>0</v>
      </c>
      <c r="Y157" s="215" t="s">
        <v>0</v>
      </c>
    </row>
    <row r="158" spans="3:25" ht="15" customHeight="1">
      <c r="C158" s="377" t="s">
        <v>288</v>
      </c>
      <c r="D158" s="378"/>
      <c r="E158" s="378"/>
      <c r="F158" s="379"/>
      <c r="M158" s="215" t="s">
        <v>0</v>
      </c>
      <c r="Y158" s="215" t="s">
        <v>0</v>
      </c>
    </row>
    <row r="159" spans="3:25" ht="75" customHeight="1">
      <c r="C159" s="365"/>
      <c r="D159" s="366"/>
      <c r="E159" s="366"/>
      <c r="F159" s="367"/>
      <c r="M159" s="215" t="s">
        <v>0</v>
      </c>
      <c r="Y159" s="215" t="s">
        <v>0</v>
      </c>
    </row>
    <row r="160" spans="13:25" ht="15" customHeight="1">
      <c r="M160" s="215" t="s">
        <v>0</v>
      </c>
      <c r="Y160" s="215" t="s">
        <v>0</v>
      </c>
    </row>
    <row r="161" spans="3:25" ht="45" customHeight="1">
      <c r="C161" s="359" t="s">
        <v>289</v>
      </c>
      <c r="D161" s="360"/>
      <c r="E161" s="361"/>
      <c r="F161" s="3" t="s">
        <v>57</v>
      </c>
      <c r="M161" s="215" t="s">
        <v>0</v>
      </c>
      <c r="Y161" s="215" t="s">
        <v>0</v>
      </c>
    </row>
    <row r="162" spans="3:25" ht="15" customHeight="1">
      <c r="C162" s="382" t="s">
        <v>290</v>
      </c>
      <c r="D162" s="383"/>
      <c r="E162" s="384"/>
      <c r="F162" s="121" t="s">
        <v>9</v>
      </c>
      <c r="M162" s="215" t="s">
        <v>0</v>
      </c>
      <c r="Y162" s="215" t="s">
        <v>0</v>
      </c>
    </row>
    <row r="163" spans="3:25" ht="15" customHeight="1">
      <c r="C163" s="382" t="s">
        <v>291</v>
      </c>
      <c r="D163" s="383"/>
      <c r="E163" s="384"/>
      <c r="F163" s="121" t="s">
        <v>9</v>
      </c>
      <c r="M163" s="215" t="s">
        <v>0</v>
      </c>
      <c r="Y163" s="215" t="s">
        <v>0</v>
      </c>
    </row>
    <row r="164" spans="3:25" ht="30" customHeight="1">
      <c r="C164" s="382" t="s">
        <v>292</v>
      </c>
      <c r="D164" s="383"/>
      <c r="E164" s="384"/>
      <c r="F164" s="121" t="s">
        <v>9</v>
      </c>
      <c r="M164" s="215" t="s">
        <v>0</v>
      </c>
      <c r="Y164" s="215" t="s">
        <v>0</v>
      </c>
    </row>
    <row r="165" spans="3:25" ht="15" customHeight="1">
      <c r="C165" s="382" t="s">
        <v>41</v>
      </c>
      <c r="D165" s="383"/>
      <c r="E165" s="384"/>
      <c r="F165" s="121" t="s">
        <v>9</v>
      </c>
      <c r="M165" s="215" t="s">
        <v>0</v>
      </c>
      <c r="Y165" s="215" t="s">
        <v>0</v>
      </c>
    </row>
    <row r="166" spans="3:25" ht="15" customHeight="1">
      <c r="C166" s="228" t="s">
        <v>293</v>
      </c>
      <c r="D166" s="278"/>
      <c r="E166" s="279"/>
      <c r="F166" s="121" t="s">
        <v>9</v>
      </c>
      <c r="M166" s="215" t="s">
        <v>0</v>
      </c>
      <c r="Y166" s="215" t="s">
        <v>0</v>
      </c>
    </row>
    <row r="167" spans="13:25" ht="15" customHeight="1">
      <c r="M167" s="215" t="s">
        <v>0</v>
      </c>
      <c r="Y167" s="215" t="s">
        <v>0</v>
      </c>
    </row>
    <row r="168" spans="3:25" ht="30" customHeight="1">
      <c r="C168" s="377" t="s">
        <v>294</v>
      </c>
      <c r="D168" s="378"/>
      <c r="E168" s="378"/>
      <c r="F168" s="379"/>
      <c r="M168" s="215" t="s">
        <v>0</v>
      </c>
      <c r="Y168" s="215" t="s">
        <v>0</v>
      </c>
    </row>
    <row r="169" spans="3:25" ht="75" customHeight="1">
      <c r="C169" s="365"/>
      <c r="D169" s="366"/>
      <c r="E169" s="366"/>
      <c r="F169" s="367"/>
      <c r="M169" s="215" t="s">
        <v>0</v>
      </c>
      <c r="Y169" s="215" t="s">
        <v>0</v>
      </c>
    </row>
    <row r="170" spans="13:25" ht="15" customHeight="1">
      <c r="M170" s="215" t="s">
        <v>0</v>
      </c>
      <c r="Y170" s="215" t="s">
        <v>0</v>
      </c>
    </row>
    <row r="171" spans="3:25" ht="15" customHeight="1">
      <c r="C171" s="377" t="s">
        <v>288</v>
      </c>
      <c r="D171" s="378"/>
      <c r="E171" s="378"/>
      <c r="F171" s="379"/>
      <c r="M171" s="215" t="s">
        <v>0</v>
      </c>
      <c r="Y171" s="215" t="s">
        <v>0</v>
      </c>
    </row>
    <row r="172" spans="3:25" ht="75" customHeight="1">
      <c r="C172" s="365"/>
      <c r="D172" s="366"/>
      <c r="E172" s="366"/>
      <c r="F172" s="367"/>
      <c r="M172" s="215" t="s">
        <v>0</v>
      </c>
      <c r="Y172" s="215" t="s">
        <v>0</v>
      </c>
    </row>
    <row r="173" spans="13:25" ht="15" customHeight="1">
      <c r="M173" s="215" t="s">
        <v>0</v>
      </c>
      <c r="Y173" s="215" t="s">
        <v>0</v>
      </c>
    </row>
    <row r="174" spans="3:25" ht="60" customHeight="1">
      <c r="C174" s="359" t="s">
        <v>295</v>
      </c>
      <c r="D174" s="360"/>
      <c r="E174" s="361"/>
      <c r="F174" s="121" t="s">
        <v>9</v>
      </c>
      <c r="M174" s="215" t="s">
        <v>0</v>
      </c>
      <c r="Y174" s="215" t="s">
        <v>0</v>
      </c>
    </row>
    <row r="175" spans="13:25" ht="15" customHeight="1">
      <c r="M175" s="215" t="s">
        <v>0</v>
      </c>
      <c r="Y175" s="215" t="s">
        <v>0</v>
      </c>
    </row>
    <row r="176" spans="3:25" ht="30" customHeight="1">
      <c r="C176" s="359" t="s">
        <v>296</v>
      </c>
      <c r="D176" s="360"/>
      <c r="E176" s="361"/>
      <c r="F176" s="121" t="s">
        <v>9</v>
      </c>
      <c r="M176" s="215" t="s">
        <v>0</v>
      </c>
      <c r="Y176" s="215" t="s">
        <v>0</v>
      </c>
    </row>
    <row r="177" spans="13:25" ht="15" customHeight="1">
      <c r="M177" s="215" t="s">
        <v>0</v>
      </c>
      <c r="Y177" s="215" t="s">
        <v>0</v>
      </c>
    </row>
    <row r="178" spans="3:25" ht="15" customHeight="1">
      <c r="C178" s="377" t="s">
        <v>297</v>
      </c>
      <c r="D178" s="378"/>
      <c r="E178" s="378"/>
      <c r="F178" s="379"/>
      <c r="M178" s="215" t="s">
        <v>0</v>
      </c>
      <c r="Y178" s="215" t="s">
        <v>0</v>
      </c>
    </row>
    <row r="179" spans="3:25" ht="75" customHeight="1">
      <c r="C179" s="365"/>
      <c r="D179" s="366"/>
      <c r="E179" s="366"/>
      <c r="F179" s="367"/>
      <c r="M179" s="215" t="s">
        <v>0</v>
      </c>
      <c r="Y179" s="215" t="s">
        <v>0</v>
      </c>
    </row>
    <row r="180" spans="13:25" ht="15" customHeight="1">
      <c r="M180" s="215" t="s">
        <v>0</v>
      </c>
      <c r="Y180" s="215" t="s">
        <v>0</v>
      </c>
    </row>
    <row r="181" spans="3:25" ht="15" customHeight="1">
      <c r="C181" s="359" t="s">
        <v>298</v>
      </c>
      <c r="D181" s="360"/>
      <c r="E181" s="361"/>
      <c r="F181" s="121" t="s">
        <v>9</v>
      </c>
      <c r="M181" s="215" t="s">
        <v>0</v>
      </c>
      <c r="Y181" s="215" t="s">
        <v>0</v>
      </c>
    </row>
    <row r="182" spans="13:25" ht="15" customHeight="1">
      <c r="M182" s="215" t="s">
        <v>0</v>
      </c>
      <c r="Y182" s="215" t="s">
        <v>0</v>
      </c>
    </row>
    <row r="183" spans="3:25" ht="15" customHeight="1">
      <c r="C183" s="377" t="s">
        <v>297</v>
      </c>
      <c r="D183" s="378"/>
      <c r="E183" s="378"/>
      <c r="F183" s="379"/>
      <c r="M183" s="215" t="s">
        <v>0</v>
      </c>
      <c r="Y183" s="215" t="s">
        <v>0</v>
      </c>
    </row>
    <row r="184" spans="3:25" ht="75" customHeight="1">
      <c r="C184" s="365"/>
      <c r="D184" s="366"/>
      <c r="E184" s="366"/>
      <c r="F184" s="367"/>
      <c r="M184" s="215" t="s">
        <v>0</v>
      </c>
      <c r="Y184" s="215" t="s">
        <v>0</v>
      </c>
    </row>
    <row r="185" spans="13:25" ht="15" customHeight="1">
      <c r="M185" s="215" t="s">
        <v>0</v>
      </c>
      <c r="Y185" s="215" t="s">
        <v>0</v>
      </c>
    </row>
    <row r="186" spans="3:25" ht="30" customHeight="1">
      <c r="C186" s="359" t="s">
        <v>299</v>
      </c>
      <c r="D186" s="360"/>
      <c r="E186" s="361"/>
      <c r="F186" s="3" t="s">
        <v>57</v>
      </c>
      <c r="M186" s="215" t="s">
        <v>0</v>
      </c>
      <c r="Y186" s="215" t="s">
        <v>0</v>
      </c>
    </row>
    <row r="187" spans="3:25" ht="15" customHeight="1">
      <c r="C187" s="382" t="s">
        <v>300</v>
      </c>
      <c r="D187" s="383"/>
      <c r="E187" s="384"/>
      <c r="F187" s="121" t="s">
        <v>9</v>
      </c>
      <c r="M187" s="215" t="s">
        <v>0</v>
      </c>
      <c r="Y187" s="215" t="s">
        <v>0</v>
      </c>
    </row>
    <row r="188" spans="3:25" ht="15" customHeight="1">
      <c r="C188" s="382" t="s">
        <v>301</v>
      </c>
      <c r="D188" s="383"/>
      <c r="E188" s="384"/>
      <c r="F188" s="121" t="s">
        <v>9</v>
      </c>
      <c r="M188" s="215" t="s">
        <v>0</v>
      </c>
      <c r="Y188" s="215" t="s">
        <v>0</v>
      </c>
    </row>
    <row r="189" spans="3:25" ht="15" customHeight="1">
      <c r="C189" s="382" t="s">
        <v>302</v>
      </c>
      <c r="D189" s="383"/>
      <c r="E189" s="384"/>
      <c r="F189" s="121" t="s">
        <v>9</v>
      </c>
      <c r="M189" s="215" t="s">
        <v>0</v>
      </c>
      <c r="Y189" s="215" t="s">
        <v>0</v>
      </c>
    </row>
    <row r="190" spans="3:25" ht="15" customHeight="1">
      <c r="C190" s="382" t="s">
        <v>243</v>
      </c>
      <c r="D190" s="383"/>
      <c r="E190" s="384"/>
      <c r="F190" s="121" t="s">
        <v>9</v>
      </c>
      <c r="M190" s="215" t="s">
        <v>0</v>
      </c>
      <c r="Y190" s="215" t="s">
        <v>0</v>
      </c>
    </row>
    <row r="191" spans="13:25" ht="15" customHeight="1">
      <c r="M191" s="215" t="s">
        <v>0</v>
      </c>
      <c r="Y191" s="215" t="s">
        <v>0</v>
      </c>
    </row>
    <row r="192" spans="3:25" ht="30" customHeight="1">
      <c r="C192" s="377" t="s">
        <v>303</v>
      </c>
      <c r="D192" s="378"/>
      <c r="E192" s="378"/>
      <c r="F192" s="379"/>
      <c r="M192" s="215" t="s">
        <v>0</v>
      </c>
      <c r="Y192" s="215" t="s">
        <v>0</v>
      </c>
    </row>
    <row r="193" spans="3:25" ht="75" customHeight="1">
      <c r="C193" s="365"/>
      <c r="D193" s="366"/>
      <c r="E193" s="366"/>
      <c r="F193" s="367"/>
      <c r="M193" s="215" t="s">
        <v>0</v>
      </c>
      <c r="Y193" s="215" t="s">
        <v>0</v>
      </c>
    </row>
    <row r="194" spans="13:25" ht="15" customHeight="1">
      <c r="M194" s="215" t="s">
        <v>0</v>
      </c>
      <c r="Y194" s="215" t="s">
        <v>0</v>
      </c>
    </row>
    <row r="195" spans="3:25" ht="15" customHeight="1">
      <c r="C195" s="359" t="s">
        <v>304</v>
      </c>
      <c r="D195" s="360"/>
      <c r="E195" s="361"/>
      <c r="F195" s="3" t="s">
        <v>57</v>
      </c>
      <c r="M195" s="215" t="s">
        <v>0</v>
      </c>
      <c r="Y195" s="215" t="s">
        <v>0</v>
      </c>
    </row>
    <row r="196" spans="3:25" ht="30" customHeight="1">
      <c r="C196" s="382" t="s">
        <v>305</v>
      </c>
      <c r="D196" s="383"/>
      <c r="E196" s="384"/>
      <c r="F196" s="121" t="s">
        <v>9</v>
      </c>
      <c r="M196" s="215" t="s">
        <v>0</v>
      </c>
      <c r="Y196" s="215" t="s">
        <v>0</v>
      </c>
    </row>
    <row r="197" spans="3:25" ht="15" customHeight="1">
      <c r="C197" s="382" t="s">
        <v>306</v>
      </c>
      <c r="D197" s="383"/>
      <c r="E197" s="384"/>
      <c r="F197" s="121" t="s">
        <v>9</v>
      </c>
      <c r="M197" s="215" t="s">
        <v>0</v>
      </c>
      <c r="Y197" s="215" t="s">
        <v>0</v>
      </c>
    </row>
    <row r="198" spans="3:25" ht="30" customHeight="1">
      <c r="C198" s="382" t="s">
        <v>307</v>
      </c>
      <c r="D198" s="383"/>
      <c r="E198" s="384"/>
      <c r="F198" s="121" t="s">
        <v>9</v>
      </c>
      <c r="M198" s="215" t="s">
        <v>0</v>
      </c>
      <c r="Y198" s="215" t="s">
        <v>0</v>
      </c>
    </row>
    <row r="199" spans="3:25" ht="30" customHeight="1">
      <c r="C199" s="382" t="s">
        <v>308</v>
      </c>
      <c r="D199" s="383"/>
      <c r="E199" s="384"/>
      <c r="F199" s="121" t="s">
        <v>9</v>
      </c>
      <c r="M199" s="215" t="s">
        <v>0</v>
      </c>
      <c r="Y199" s="215" t="s">
        <v>0</v>
      </c>
    </row>
    <row r="200" spans="3:25" s="281" customFormat="1" ht="30" customHeight="1">
      <c r="C200" s="382" t="s">
        <v>309</v>
      </c>
      <c r="D200" s="383"/>
      <c r="E200" s="384"/>
      <c r="F200" s="280" t="s">
        <v>9</v>
      </c>
      <c r="M200" s="215" t="s">
        <v>0</v>
      </c>
      <c r="Y200" s="215" t="s">
        <v>0</v>
      </c>
    </row>
    <row r="201" spans="3:25" s="281" customFormat="1" ht="30" customHeight="1">
      <c r="C201" s="382" t="s">
        <v>310</v>
      </c>
      <c r="D201" s="383"/>
      <c r="E201" s="384"/>
      <c r="F201" s="280" t="s">
        <v>9</v>
      </c>
      <c r="M201" s="215" t="s">
        <v>0</v>
      </c>
      <c r="Y201" s="215" t="s">
        <v>0</v>
      </c>
    </row>
    <row r="202" spans="3:25" ht="15" customHeight="1">
      <c r="C202" s="344" t="s">
        <v>428</v>
      </c>
      <c r="D202" s="278"/>
      <c r="E202" s="279"/>
      <c r="F202" s="121" t="s">
        <v>9</v>
      </c>
      <c r="M202" s="215" t="s">
        <v>0</v>
      </c>
      <c r="Y202" s="215" t="s">
        <v>0</v>
      </c>
    </row>
    <row r="203" spans="13:25" ht="15" customHeight="1">
      <c r="M203" s="215" t="s">
        <v>0</v>
      </c>
      <c r="Y203" s="215" t="s">
        <v>0</v>
      </c>
    </row>
    <row r="204" spans="3:25" ht="15" customHeight="1">
      <c r="C204" s="385" t="s">
        <v>311</v>
      </c>
      <c r="D204" s="386"/>
      <c r="E204" s="386"/>
      <c r="F204" s="386"/>
      <c r="G204" s="386"/>
      <c r="H204" s="386"/>
      <c r="I204" s="386"/>
      <c r="J204" s="386"/>
      <c r="K204" s="386"/>
      <c r="L204" s="387"/>
      <c r="M204" s="215" t="s">
        <v>0</v>
      </c>
      <c r="Y204" s="215" t="s">
        <v>0</v>
      </c>
    </row>
    <row r="205" spans="13:25" ht="15" customHeight="1">
      <c r="M205" s="215" t="s">
        <v>0</v>
      </c>
      <c r="Y205" s="215" t="s">
        <v>0</v>
      </c>
    </row>
    <row r="206" spans="3:25" ht="45" customHeight="1">
      <c r="C206" s="359" t="s">
        <v>312</v>
      </c>
      <c r="D206" s="360"/>
      <c r="E206" s="361"/>
      <c r="F206" s="121" t="s">
        <v>9</v>
      </c>
      <c r="M206" s="215" t="s">
        <v>0</v>
      </c>
      <c r="Y206" s="215" t="s">
        <v>0</v>
      </c>
    </row>
    <row r="207" spans="3:25" ht="15" customHeight="1">
      <c r="C207" s="265"/>
      <c r="D207" s="265"/>
      <c r="E207" s="265"/>
      <c r="F207" s="282"/>
      <c r="M207" s="215" t="s">
        <v>0</v>
      </c>
      <c r="Y207" s="215" t="s">
        <v>0</v>
      </c>
    </row>
    <row r="208" spans="3:25" ht="30" customHeight="1">
      <c r="C208" s="377" t="s">
        <v>313</v>
      </c>
      <c r="D208" s="378"/>
      <c r="E208" s="378"/>
      <c r="F208" s="379"/>
      <c r="M208" s="215" t="s">
        <v>0</v>
      </c>
      <c r="Y208" s="215" t="s">
        <v>0</v>
      </c>
    </row>
    <row r="209" spans="3:25" ht="75" customHeight="1">
      <c r="C209" s="365"/>
      <c r="D209" s="366"/>
      <c r="E209" s="366"/>
      <c r="F209" s="367"/>
      <c r="M209" s="215" t="s">
        <v>0</v>
      </c>
      <c r="Y209" s="215" t="s">
        <v>0</v>
      </c>
    </row>
    <row r="210" spans="13:25" ht="15" customHeight="1">
      <c r="M210" s="215" t="s">
        <v>0</v>
      </c>
      <c r="Y210" s="215" t="s">
        <v>0</v>
      </c>
    </row>
    <row r="211" spans="3:25" ht="15" customHeight="1">
      <c r="C211" s="385" t="s">
        <v>314</v>
      </c>
      <c r="D211" s="386"/>
      <c r="E211" s="386"/>
      <c r="F211" s="386"/>
      <c r="G211" s="386"/>
      <c r="H211" s="386"/>
      <c r="I211" s="386"/>
      <c r="J211" s="386"/>
      <c r="K211" s="386"/>
      <c r="L211" s="387"/>
      <c r="M211" s="215" t="s">
        <v>0</v>
      </c>
      <c r="Y211" s="215" t="s">
        <v>0</v>
      </c>
    </row>
    <row r="212" spans="13:25" ht="15" customHeight="1">
      <c r="M212" s="215" t="s">
        <v>0</v>
      </c>
      <c r="Y212" s="215" t="s">
        <v>0</v>
      </c>
    </row>
    <row r="213" spans="3:25" ht="30" customHeight="1">
      <c r="C213" s="359" t="s">
        <v>315</v>
      </c>
      <c r="D213" s="360"/>
      <c r="E213" s="361"/>
      <c r="F213" s="121" t="s">
        <v>9</v>
      </c>
      <c r="M213" s="215" t="s">
        <v>0</v>
      </c>
      <c r="Y213" s="215" t="s">
        <v>0</v>
      </c>
    </row>
    <row r="214" spans="3:25" ht="15" customHeight="1">
      <c r="C214" s="265"/>
      <c r="D214" s="265"/>
      <c r="E214" s="265"/>
      <c r="F214" s="282"/>
      <c r="M214" s="215" t="s">
        <v>0</v>
      </c>
      <c r="Y214" s="215" t="s">
        <v>0</v>
      </c>
    </row>
    <row r="215" spans="3:25" ht="15" customHeight="1">
      <c r="C215" s="377" t="s">
        <v>316</v>
      </c>
      <c r="D215" s="378"/>
      <c r="E215" s="378"/>
      <c r="F215" s="379"/>
      <c r="M215" s="215" t="s">
        <v>0</v>
      </c>
      <c r="Y215" s="215" t="s">
        <v>0</v>
      </c>
    </row>
    <row r="216" spans="3:25" ht="75" customHeight="1">
      <c r="C216" s="365"/>
      <c r="D216" s="366"/>
      <c r="E216" s="366"/>
      <c r="F216" s="367"/>
      <c r="M216" s="215" t="s">
        <v>0</v>
      </c>
      <c r="Y216" s="215" t="s">
        <v>0</v>
      </c>
    </row>
    <row r="217" spans="13:25" ht="15" customHeight="1">
      <c r="M217" s="215" t="s">
        <v>0</v>
      </c>
      <c r="Y217" s="215" t="s">
        <v>0</v>
      </c>
    </row>
    <row r="218" spans="3:25" ht="30" customHeight="1">
      <c r="C218" s="359" t="s">
        <v>317</v>
      </c>
      <c r="D218" s="360"/>
      <c r="E218" s="360"/>
      <c r="F218" s="361"/>
      <c r="M218" s="215" t="s">
        <v>0</v>
      </c>
      <c r="Y218" s="215" t="s">
        <v>0</v>
      </c>
    </row>
    <row r="219" spans="3:25" ht="15" customHeight="1">
      <c r="C219" s="382" t="s">
        <v>300</v>
      </c>
      <c r="D219" s="383"/>
      <c r="E219" s="384"/>
      <c r="F219" s="121" t="s">
        <v>9</v>
      </c>
      <c r="M219" s="215" t="s">
        <v>0</v>
      </c>
      <c r="Y219" s="215" t="s">
        <v>0</v>
      </c>
    </row>
    <row r="220" spans="3:25" ht="15" customHeight="1">
      <c r="C220" s="382" t="s">
        <v>301</v>
      </c>
      <c r="D220" s="383"/>
      <c r="E220" s="384"/>
      <c r="F220" s="121" t="s">
        <v>9</v>
      </c>
      <c r="M220" s="215" t="s">
        <v>0</v>
      </c>
      <c r="Y220" s="215" t="s">
        <v>0</v>
      </c>
    </row>
    <row r="221" spans="3:25" ht="15" customHeight="1">
      <c r="C221" s="382" t="s">
        <v>302</v>
      </c>
      <c r="D221" s="383"/>
      <c r="E221" s="384"/>
      <c r="F221" s="121" t="s">
        <v>9</v>
      </c>
      <c r="M221" s="215" t="s">
        <v>0</v>
      </c>
      <c r="Y221" s="215" t="s">
        <v>0</v>
      </c>
    </row>
    <row r="222" spans="13:25" ht="15" customHeight="1">
      <c r="M222" s="215" t="s">
        <v>0</v>
      </c>
      <c r="Y222" s="215" t="s">
        <v>0</v>
      </c>
    </row>
    <row r="223" spans="3:25" ht="45" customHeight="1">
      <c r="C223" s="377" t="s">
        <v>318</v>
      </c>
      <c r="D223" s="378"/>
      <c r="E223" s="378"/>
      <c r="F223" s="379"/>
      <c r="M223" s="215" t="s">
        <v>0</v>
      </c>
      <c r="Y223" s="215" t="s">
        <v>0</v>
      </c>
    </row>
    <row r="224" spans="3:25" ht="75" customHeight="1">
      <c r="C224" s="365"/>
      <c r="D224" s="366"/>
      <c r="E224" s="366"/>
      <c r="F224" s="367"/>
      <c r="M224" s="215" t="s">
        <v>0</v>
      </c>
      <c r="Y224" s="215" t="s">
        <v>0</v>
      </c>
    </row>
    <row r="225" spans="13:25" ht="15" customHeight="1">
      <c r="M225" s="215" t="s">
        <v>0</v>
      </c>
      <c r="Y225" s="215" t="s">
        <v>0</v>
      </c>
    </row>
    <row r="226" spans="3:25" ht="90" customHeight="1">
      <c r="C226" s="359" t="s">
        <v>319</v>
      </c>
      <c r="D226" s="360"/>
      <c r="E226" s="361"/>
      <c r="F226" s="3" t="s">
        <v>57</v>
      </c>
      <c r="M226" s="215" t="s">
        <v>0</v>
      </c>
      <c r="Y226" s="215" t="s">
        <v>0</v>
      </c>
    </row>
    <row r="227" spans="3:25" ht="45" customHeight="1">
      <c r="C227" s="382" t="s">
        <v>320</v>
      </c>
      <c r="D227" s="383"/>
      <c r="E227" s="384"/>
      <c r="F227" s="121" t="s">
        <v>9</v>
      </c>
      <c r="M227" s="215" t="s">
        <v>0</v>
      </c>
      <c r="Y227" s="215" t="s">
        <v>0</v>
      </c>
    </row>
    <row r="228" spans="3:25" ht="45" customHeight="1">
      <c r="C228" s="382" t="s">
        <v>321</v>
      </c>
      <c r="D228" s="383"/>
      <c r="E228" s="384"/>
      <c r="F228" s="121" t="s">
        <v>9</v>
      </c>
      <c r="M228" s="215" t="s">
        <v>0</v>
      </c>
      <c r="Y228" s="215" t="s">
        <v>0</v>
      </c>
    </row>
    <row r="229" spans="3:25" ht="15" customHeight="1">
      <c r="C229" s="382" t="s">
        <v>322</v>
      </c>
      <c r="D229" s="383"/>
      <c r="E229" s="384"/>
      <c r="F229" s="121" t="s">
        <v>9</v>
      </c>
      <c r="M229" s="215" t="s">
        <v>0</v>
      </c>
      <c r="Y229" s="215" t="s">
        <v>0</v>
      </c>
    </row>
    <row r="230" spans="3:25" ht="30" customHeight="1">
      <c r="C230" s="382" t="s">
        <v>323</v>
      </c>
      <c r="D230" s="383"/>
      <c r="E230" s="384"/>
      <c r="F230" s="121" t="s">
        <v>9</v>
      </c>
      <c r="M230" s="215" t="s">
        <v>0</v>
      </c>
      <c r="Y230" s="215" t="s">
        <v>0</v>
      </c>
    </row>
    <row r="231" spans="3:25" ht="45" customHeight="1">
      <c r="C231" s="382" t="s">
        <v>324</v>
      </c>
      <c r="D231" s="383"/>
      <c r="E231" s="384"/>
      <c r="F231" s="121" t="s">
        <v>9</v>
      </c>
      <c r="M231" s="215" t="s">
        <v>0</v>
      </c>
      <c r="Y231" s="215" t="s">
        <v>0</v>
      </c>
    </row>
    <row r="232" spans="13:25" ht="15" customHeight="1">
      <c r="M232" s="215" t="s">
        <v>0</v>
      </c>
      <c r="Y232" s="215" t="s">
        <v>0</v>
      </c>
    </row>
    <row r="233" spans="3:25" ht="15" customHeight="1">
      <c r="C233" s="377" t="s">
        <v>429</v>
      </c>
      <c r="D233" s="378"/>
      <c r="E233" s="378"/>
      <c r="F233" s="379"/>
      <c r="M233" s="215" t="s">
        <v>0</v>
      </c>
      <c r="Y233" s="215" t="s">
        <v>0</v>
      </c>
    </row>
    <row r="234" spans="3:25" ht="105" customHeight="1">
      <c r="C234" s="365"/>
      <c r="D234" s="366"/>
      <c r="E234" s="366"/>
      <c r="F234" s="367"/>
      <c r="M234" s="215" t="s">
        <v>0</v>
      </c>
      <c r="Y234" s="215" t="s">
        <v>0</v>
      </c>
    </row>
    <row r="235" spans="13:25" ht="15" customHeight="1">
      <c r="M235" s="215" t="s">
        <v>0</v>
      </c>
      <c r="Y235" s="215" t="s">
        <v>0</v>
      </c>
    </row>
    <row r="236" spans="3:25" ht="30" customHeight="1">
      <c r="C236" s="359" t="s">
        <v>325</v>
      </c>
      <c r="D236" s="360"/>
      <c r="E236" s="361"/>
      <c r="F236" s="121" t="s">
        <v>9</v>
      </c>
      <c r="M236" s="215" t="s">
        <v>0</v>
      </c>
      <c r="Y236" s="215" t="s">
        <v>0</v>
      </c>
    </row>
    <row r="237" spans="13:25" ht="15" customHeight="1">
      <c r="M237" s="215" t="s">
        <v>0</v>
      </c>
      <c r="Y237" s="215" t="s">
        <v>0</v>
      </c>
    </row>
    <row r="238" spans="3:25" ht="30" customHeight="1">
      <c r="C238" s="377" t="s">
        <v>326</v>
      </c>
      <c r="D238" s="378"/>
      <c r="E238" s="378"/>
      <c r="F238" s="379"/>
      <c r="M238" s="215" t="s">
        <v>0</v>
      </c>
      <c r="Y238" s="215" t="s">
        <v>0</v>
      </c>
    </row>
    <row r="239" spans="3:25" ht="75" customHeight="1">
      <c r="C239" s="365"/>
      <c r="D239" s="366"/>
      <c r="E239" s="366"/>
      <c r="F239" s="367"/>
      <c r="M239" s="215" t="s">
        <v>0</v>
      </c>
      <c r="Y239" s="215" t="s">
        <v>0</v>
      </c>
    </row>
    <row r="240" spans="13:25" ht="15" customHeight="1">
      <c r="M240" s="215" t="s">
        <v>0</v>
      </c>
      <c r="Y240" s="215" t="s">
        <v>0</v>
      </c>
    </row>
    <row r="241" spans="3:25" ht="15" customHeight="1">
      <c r="C241" s="385" t="s">
        <v>327</v>
      </c>
      <c r="D241" s="386"/>
      <c r="E241" s="386"/>
      <c r="F241" s="386"/>
      <c r="G241" s="386"/>
      <c r="H241" s="386"/>
      <c r="I241" s="386"/>
      <c r="J241" s="386"/>
      <c r="K241" s="386"/>
      <c r="L241" s="387"/>
      <c r="M241" s="215" t="s">
        <v>0</v>
      </c>
      <c r="Y241" s="215" t="s">
        <v>0</v>
      </c>
    </row>
    <row r="242" spans="13:25" ht="15" customHeight="1">
      <c r="M242" s="215" t="s">
        <v>0</v>
      </c>
      <c r="Y242" s="215" t="s">
        <v>0</v>
      </c>
    </row>
    <row r="243" spans="3:25" ht="30" customHeight="1">
      <c r="C243" s="359" t="s">
        <v>328</v>
      </c>
      <c r="D243" s="360"/>
      <c r="E243" s="361"/>
      <c r="F243" s="121" t="s">
        <v>9</v>
      </c>
      <c r="M243" s="215" t="s">
        <v>0</v>
      </c>
      <c r="Y243" s="215" t="s">
        <v>0</v>
      </c>
    </row>
    <row r="244" spans="3:25" ht="15" customHeight="1">
      <c r="C244" s="265"/>
      <c r="D244" s="265"/>
      <c r="E244" s="265"/>
      <c r="F244" s="282"/>
      <c r="M244" s="215" t="s">
        <v>0</v>
      </c>
      <c r="Y244" s="215" t="s">
        <v>0</v>
      </c>
    </row>
    <row r="245" spans="3:25" ht="30" customHeight="1">
      <c r="C245" s="377" t="s">
        <v>329</v>
      </c>
      <c r="D245" s="378"/>
      <c r="E245" s="378"/>
      <c r="F245" s="379"/>
      <c r="M245" s="215" t="s">
        <v>0</v>
      </c>
      <c r="Y245" s="215" t="s">
        <v>0</v>
      </c>
    </row>
    <row r="246" spans="3:25" ht="75" customHeight="1">
      <c r="C246" s="365"/>
      <c r="D246" s="366"/>
      <c r="E246" s="366"/>
      <c r="F246" s="367"/>
      <c r="M246" s="215" t="s">
        <v>0</v>
      </c>
      <c r="Y246" s="215" t="s">
        <v>0</v>
      </c>
    </row>
    <row r="247" spans="13:25" ht="15" customHeight="1">
      <c r="M247" s="215" t="s">
        <v>0</v>
      </c>
      <c r="Y247" s="215" t="s">
        <v>0</v>
      </c>
    </row>
    <row r="248" spans="3:25" ht="30" customHeight="1">
      <c r="C248" s="359" t="s">
        <v>330</v>
      </c>
      <c r="D248" s="360"/>
      <c r="E248" s="361"/>
      <c r="F248" s="121" t="s">
        <v>9</v>
      </c>
      <c r="M248" s="215" t="s">
        <v>0</v>
      </c>
      <c r="Y248" s="215" t="s">
        <v>0</v>
      </c>
    </row>
    <row r="249" spans="3:25" ht="15" customHeight="1">
      <c r="C249" s="265"/>
      <c r="D249" s="265"/>
      <c r="E249" s="265"/>
      <c r="F249" s="282"/>
      <c r="M249" s="215" t="s">
        <v>0</v>
      </c>
      <c r="Y249" s="215" t="s">
        <v>0</v>
      </c>
    </row>
    <row r="250" spans="3:25" ht="15" customHeight="1">
      <c r="C250" s="377" t="s">
        <v>331</v>
      </c>
      <c r="D250" s="378"/>
      <c r="E250" s="378"/>
      <c r="F250" s="379"/>
      <c r="M250" s="215" t="s">
        <v>0</v>
      </c>
      <c r="Y250" s="215" t="s">
        <v>0</v>
      </c>
    </row>
    <row r="251" spans="3:25" ht="75" customHeight="1">
      <c r="C251" s="365"/>
      <c r="D251" s="366"/>
      <c r="E251" s="366"/>
      <c r="F251" s="367"/>
      <c r="M251" s="215" t="s">
        <v>0</v>
      </c>
      <c r="Y251" s="215" t="s">
        <v>0</v>
      </c>
    </row>
    <row r="252" spans="13:25" ht="15" customHeight="1">
      <c r="M252" s="215" t="s">
        <v>0</v>
      </c>
      <c r="Y252" s="215" t="s">
        <v>0</v>
      </c>
    </row>
    <row r="253" spans="3:25" ht="15" customHeight="1">
      <c r="C253" s="385" t="s">
        <v>332</v>
      </c>
      <c r="D253" s="386"/>
      <c r="E253" s="386"/>
      <c r="F253" s="386"/>
      <c r="G253" s="386"/>
      <c r="H253" s="386"/>
      <c r="I253" s="386"/>
      <c r="J253" s="386"/>
      <c r="K253" s="386"/>
      <c r="L253" s="387"/>
      <c r="M253" s="215" t="s">
        <v>0</v>
      </c>
      <c r="Y253" s="215" t="s">
        <v>0</v>
      </c>
    </row>
    <row r="254" spans="13:25" ht="15" customHeight="1">
      <c r="M254" s="215" t="s">
        <v>0</v>
      </c>
      <c r="Y254" s="215" t="s">
        <v>0</v>
      </c>
    </row>
    <row r="255" spans="3:25" ht="45" customHeight="1">
      <c r="C255" s="388" t="str">
        <f>CONCATENATE("15. Please complete the following table with a breakdown of the IORP's investment assets by economic activity, taking into account the guidance provided in paragraphs 3.6-8 of the stress test specifications ","and in particular, please apply a 'look through approach' for investments in investment funds (in "&amp;Participant!D16&amp;" of "&amp;Participant!D15&amp;")")</f>
        <v>15. Please complete the following table with a breakdown of the IORP's investment assets by economic activity, taking into account the guidance provided in paragraphs 3.6-8 of the stress test specifications and in particular, please apply a 'look through approach' for investments in investment funds (in - of -)</v>
      </c>
      <c r="D255" s="389"/>
      <c r="E255" s="389"/>
      <c r="F255" s="389"/>
      <c r="G255" s="390"/>
      <c r="M255" s="215" t="s">
        <v>0</v>
      </c>
      <c r="Y255" s="215" t="s">
        <v>0</v>
      </c>
    </row>
    <row r="256" spans="3:25" ht="60" customHeight="1">
      <c r="C256" s="245" t="s">
        <v>333</v>
      </c>
      <c r="D256" s="245" t="s">
        <v>334</v>
      </c>
      <c r="E256" s="245" t="s">
        <v>361</v>
      </c>
      <c r="F256" s="245" t="s">
        <v>362</v>
      </c>
      <c r="G256" s="245" t="s">
        <v>29</v>
      </c>
      <c r="M256" s="215" t="s">
        <v>0</v>
      </c>
      <c r="Y256" s="215" t="s">
        <v>0</v>
      </c>
    </row>
    <row r="257" spans="3:25" ht="15" customHeight="1">
      <c r="C257" s="58" t="s">
        <v>335</v>
      </c>
      <c r="D257" s="137" t="s">
        <v>96</v>
      </c>
      <c r="E257" s="253" t="s">
        <v>9</v>
      </c>
      <c r="F257" s="253" t="s">
        <v>9</v>
      </c>
      <c r="G257" s="253" t="s">
        <v>9</v>
      </c>
      <c r="M257" s="215" t="s">
        <v>0</v>
      </c>
      <c r="Y257" s="215" t="s">
        <v>0</v>
      </c>
    </row>
    <row r="258" spans="3:25" ht="15" customHeight="1">
      <c r="C258" s="133" t="s">
        <v>336</v>
      </c>
      <c r="D258" s="264" t="s">
        <v>188</v>
      </c>
      <c r="E258" s="253" t="s">
        <v>9</v>
      </c>
      <c r="F258" s="253" t="s">
        <v>9</v>
      </c>
      <c r="G258" s="253" t="s">
        <v>9</v>
      </c>
      <c r="M258" s="215" t="s">
        <v>0</v>
      </c>
      <c r="Y258" s="215" t="s">
        <v>0</v>
      </c>
    </row>
    <row r="259" spans="3:25" ht="15" customHeight="1">
      <c r="C259" s="133" t="s">
        <v>337</v>
      </c>
      <c r="D259" s="264" t="s">
        <v>338</v>
      </c>
      <c r="E259" s="253" t="s">
        <v>9</v>
      </c>
      <c r="F259" s="253" t="s">
        <v>9</v>
      </c>
      <c r="G259" s="253" t="s">
        <v>9</v>
      </c>
      <c r="M259" s="215" t="s">
        <v>0</v>
      </c>
      <c r="Y259" s="215" t="s">
        <v>0</v>
      </c>
    </row>
    <row r="260" spans="3:25" ht="15" customHeight="1">
      <c r="C260" s="133" t="s">
        <v>339</v>
      </c>
      <c r="D260" s="264" t="s">
        <v>340</v>
      </c>
      <c r="E260" s="253" t="s">
        <v>9</v>
      </c>
      <c r="F260" s="253" t="s">
        <v>9</v>
      </c>
      <c r="G260" s="253" t="s">
        <v>9</v>
      </c>
      <c r="M260" s="215" t="s">
        <v>0</v>
      </c>
      <c r="Y260" s="215" t="s">
        <v>0</v>
      </c>
    </row>
    <row r="261" spans="3:25" ht="15" customHeight="1">
      <c r="C261" s="133" t="s">
        <v>341</v>
      </c>
      <c r="D261" s="264" t="s">
        <v>342</v>
      </c>
      <c r="E261" s="253" t="s">
        <v>9</v>
      </c>
      <c r="F261" s="253" t="s">
        <v>9</v>
      </c>
      <c r="G261" s="253" t="s">
        <v>9</v>
      </c>
      <c r="M261" s="215" t="s">
        <v>0</v>
      </c>
      <c r="Y261" s="215" t="s">
        <v>0</v>
      </c>
    </row>
    <row r="262" spans="3:25" ht="15" customHeight="1">
      <c r="C262" s="133" t="s">
        <v>343</v>
      </c>
      <c r="D262" s="264" t="s">
        <v>344</v>
      </c>
      <c r="E262" s="253" t="s">
        <v>9</v>
      </c>
      <c r="F262" s="253" t="s">
        <v>9</v>
      </c>
      <c r="G262" s="253" t="s">
        <v>9</v>
      </c>
      <c r="M262" s="215" t="s">
        <v>0</v>
      </c>
      <c r="Y262" s="215" t="s">
        <v>0</v>
      </c>
    </row>
    <row r="263" spans="3:25" ht="15" customHeight="1">
      <c r="C263" s="133" t="s">
        <v>345</v>
      </c>
      <c r="D263" s="264" t="s">
        <v>346</v>
      </c>
      <c r="E263" s="253" t="s">
        <v>9</v>
      </c>
      <c r="F263" s="253" t="s">
        <v>9</v>
      </c>
      <c r="G263" s="253" t="s">
        <v>9</v>
      </c>
      <c r="M263" s="215" t="s">
        <v>0</v>
      </c>
      <c r="Y263" s="215" t="s">
        <v>0</v>
      </c>
    </row>
    <row r="264" spans="3:25" ht="15" customHeight="1">
      <c r="C264" s="133" t="s">
        <v>347</v>
      </c>
      <c r="D264" s="264" t="s">
        <v>348</v>
      </c>
      <c r="E264" s="253" t="s">
        <v>9</v>
      </c>
      <c r="F264" s="253" t="s">
        <v>9</v>
      </c>
      <c r="G264" s="253" t="s">
        <v>9</v>
      </c>
      <c r="M264" s="215" t="s">
        <v>0</v>
      </c>
      <c r="Y264" s="215" t="s">
        <v>0</v>
      </c>
    </row>
    <row r="265" spans="3:25" ht="15" customHeight="1">
      <c r="C265" s="133" t="s">
        <v>349</v>
      </c>
      <c r="D265" s="264" t="s">
        <v>350</v>
      </c>
      <c r="E265" s="253" t="s">
        <v>9</v>
      </c>
      <c r="F265" s="253" t="s">
        <v>9</v>
      </c>
      <c r="G265" s="253" t="s">
        <v>9</v>
      </c>
      <c r="M265" s="215" t="s">
        <v>0</v>
      </c>
      <c r="Y265" s="215" t="s">
        <v>0</v>
      </c>
    </row>
    <row r="266" spans="3:25" ht="15" customHeight="1">
      <c r="C266" s="133" t="s">
        <v>351</v>
      </c>
      <c r="D266" s="264" t="s">
        <v>352</v>
      </c>
      <c r="E266" s="253" t="s">
        <v>9</v>
      </c>
      <c r="F266" s="253" t="s">
        <v>9</v>
      </c>
      <c r="G266" s="253" t="s">
        <v>9</v>
      </c>
      <c r="M266" s="215" t="s">
        <v>0</v>
      </c>
      <c r="Y266" s="215" t="s">
        <v>0</v>
      </c>
    </row>
    <row r="267" spans="3:25" ht="15" customHeight="1">
      <c r="C267" s="228" t="s">
        <v>353</v>
      </c>
      <c r="D267" s="246"/>
      <c r="E267" s="248" t="s">
        <v>9</v>
      </c>
      <c r="F267" s="248" t="s">
        <v>9</v>
      </c>
      <c r="G267" s="248" t="s">
        <v>9</v>
      </c>
      <c r="M267" s="215" t="s">
        <v>0</v>
      </c>
      <c r="Y267" s="215" t="s">
        <v>0</v>
      </c>
    </row>
    <row r="268" spans="3:25" ht="15" customHeight="1">
      <c r="C268" s="283" t="s">
        <v>24</v>
      </c>
      <c r="D268" s="284"/>
      <c r="E268" s="261">
        <f>SUM(E257:E267)</f>
        <v>0</v>
      </c>
      <c r="F268" s="261">
        <f>SUM(F257:F267)</f>
        <v>0</v>
      </c>
      <c r="G268" s="261">
        <f>SUM(G257:G267)</f>
        <v>0</v>
      </c>
      <c r="M268" s="215" t="s">
        <v>0</v>
      </c>
      <c r="Y268" s="215" t="s">
        <v>0</v>
      </c>
    </row>
    <row r="269" spans="13:25" ht="15" customHeight="1">
      <c r="M269" s="215" t="s">
        <v>0</v>
      </c>
      <c r="Y269" s="215" t="s">
        <v>0</v>
      </c>
    </row>
    <row r="270" spans="3:25" ht="30" customHeight="1">
      <c r="C270" s="359" t="s">
        <v>354</v>
      </c>
      <c r="D270" s="360"/>
      <c r="E270" s="360"/>
      <c r="F270" s="361"/>
      <c r="M270" s="215" t="s">
        <v>0</v>
      </c>
      <c r="Y270" s="215" t="s">
        <v>0</v>
      </c>
    </row>
    <row r="271" spans="3:25" ht="75" customHeight="1">
      <c r="C271" s="365"/>
      <c r="D271" s="366"/>
      <c r="E271" s="366"/>
      <c r="F271" s="367"/>
      <c r="M271" s="215" t="s">
        <v>0</v>
      </c>
      <c r="Y271" s="215" t="s">
        <v>0</v>
      </c>
    </row>
    <row r="272" spans="13:25" ht="15" customHeight="1">
      <c r="M272" s="215" t="s">
        <v>0</v>
      </c>
      <c r="Y272" s="215" t="s">
        <v>0</v>
      </c>
    </row>
    <row r="273" spans="3:25" ht="30" customHeight="1">
      <c r="C273" s="359" t="s">
        <v>441</v>
      </c>
      <c r="D273" s="360"/>
      <c r="E273" s="361"/>
      <c r="F273" s="3" t="s">
        <v>57</v>
      </c>
      <c r="M273" s="215" t="s">
        <v>0</v>
      </c>
      <c r="Y273" s="215" t="s">
        <v>0</v>
      </c>
    </row>
    <row r="274" spans="3:25" ht="15" customHeight="1">
      <c r="C274" s="382" t="s">
        <v>430</v>
      </c>
      <c r="D274" s="383"/>
      <c r="E274" s="384"/>
      <c r="F274" s="121" t="s">
        <v>9</v>
      </c>
      <c r="M274" s="215" t="s">
        <v>0</v>
      </c>
      <c r="Y274" s="215" t="s">
        <v>0</v>
      </c>
    </row>
    <row r="275" spans="3:25" ht="15" customHeight="1">
      <c r="C275" s="382" t="s">
        <v>431</v>
      </c>
      <c r="D275" s="383"/>
      <c r="E275" s="384"/>
      <c r="F275" s="121" t="s">
        <v>9</v>
      </c>
      <c r="M275" s="215" t="s">
        <v>0</v>
      </c>
      <c r="Y275" s="215" t="s">
        <v>0</v>
      </c>
    </row>
    <row r="276" spans="3:25" ht="15" customHeight="1">
      <c r="C276" s="382" t="s">
        <v>432</v>
      </c>
      <c r="D276" s="383"/>
      <c r="E276" s="384"/>
      <c r="F276" s="121" t="s">
        <v>9</v>
      </c>
      <c r="M276" s="215" t="s">
        <v>0</v>
      </c>
      <c r="Y276" s="215" t="s">
        <v>0</v>
      </c>
    </row>
    <row r="277" spans="3:25" ht="15" customHeight="1">
      <c r="C277" s="382" t="s">
        <v>41</v>
      </c>
      <c r="D277" s="383"/>
      <c r="E277" s="384"/>
      <c r="F277" s="121" t="s">
        <v>9</v>
      </c>
      <c r="M277" s="215" t="s">
        <v>0</v>
      </c>
      <c r="Y277" s="215" t="s">
        <v>0</v>
      </c>
    </row>
    <row r="278" spans="13:25" ht="15" customHeight="1">
      <c r="M278" s="215" t="s">
        <v>0</v>
      </c>
      <c r="Y278" s="215" t="s">
        <v>0</v>
      </c>
    </row>
    <row r="279" spans="3:25" ht="15" customHeight="1">
      <c r="C279" s="377" t="s">
        <v>442</v>
      </c>
      <c r="D279" s="378"/>
      <c r="E279" s="378"/>
      <c r="F279" s="379"/>
      <c r="M279" s="215" t="s">
        <v>0</v>
      </c>
      <c r="Y279" s="215" t="s">
        <v>0</v>
      </c>
    </row>
    <row r="280" spans="3:25" ht="75" customHeight="1">
      <c r="C280" s="365"/>
      <c r="D280" s="366"/>
      <c r="E280" s="366"/>
      <c r="F280" s="367"/>
      <c r="M280" s="215" t="s">
        <v>0</v>
      </c>
      <c r="Y280" s="215" t="s">
        <v>0</v>
      </c>
    </row>
    <row r="281" spans="1:25" ht="15" customHeight="1">
      <c r="A281" s="215" t="s">
        <v>0</v>
      </c>
      <c r="B281" s="215" t="s">
        <v>0</v>
      </c>
      <c r="C281" s="215" t="s">
        <v>0</v>
      </c>
      <c r="D281" s="215" t="s">
        <v>0</v>
      </c>
      <c r="E281" s="215" t="s">
        <v>0</v>
      </c>
      <c r="F281" s="215" t="s">
        <v>0</v>
      </c>
      <c r="G281" s="215" t="s">
        <v>0</v>
      </c>
      <c r="H281" s="215" t="s">
        <v>0</v>
      </c>
      <c r="I281" s="215" t="s">
        <v>0</v>
      </c>
      <c r="J281" s="215" t="s">
        <v>0</v>
      </c>
      <c r="K281" s="215" t="s">
        <v>0</v>
      </c>
      <c r="L281" s="215" t="s">
        <v>0</v>
      </c>
      <c r="M281" s="215" t="s">
        <v>0</v>
      </c>
      <c r="N281" s="215" t="s">
        <v>0</v>
      </c>
      <c r="O281" s="215" t="s">
        <v>0</v>
      </c>
      <c r="P281" s="215" t="s">
        <v>0</v>
      </c>
      <c r="Q281" s="215" t="s">
        <v>0</v>
      </c>
      <c r="R281" s="215" t="s">
        <v>0</v>
      </c>
      <c r="S281" s="215" t="s">
        <v>0</v>
      </c>
      <c r="T281" s="215" t="s">
        <v>0</v>
      </c>
      <c r="U281" s="215" t="s">
        <v>0</v>
      </c>
      <c r="V281" s="215" t="s">
        <v>0</v>
      </c>
      <c r="W281" s="215" t="s">
        <v>0</v>
      </c>
      <c r="X281" s="215" t="s">
        <v>0</v>
      </c>
      <c r="Y281" s="215" t="s">
        <v>0</v>
      </c>
    </row>
  </sheetData>
  <sheetProtection formatCells="0"/>
  <mergeCells count="146">
    <mergeCell ref="C9:L9"/>
    <mergeCell ref="C11:L11"/>
    <mergeCell ref="C13:J13"/>
    <mergeCell ref="F15:J15"/>
    <mergeCell ref="F16:J16"/>
    <mergeCell ref="F17:J17"/>
    <mergeCell ref="F18:J18"/>
    <mergeCell ref="C20:J20"/>
    <mergeCell ref="E21:F21"/>
    <mergeCell ref="E22:J22"/>
    <mergeCell ref="E23:J23"/>
    <mergeCell ref="E24:J24"/>
    <mergeCell ref="E25:J25"/>
    <mergeCell ref="E26:J26"/>
    <mergeCell ref="C28:E28"/>
    <mergeCell ref="C29:F29"/>
    <mergeCell ref="C30:F30"/>
    <mergeCell ref="C32:E32"/>
    <mergeCell ref="C33:F33"/>
    <mergeCell ref="C34:F34"/>
    <mergeCell ref="C36:E36"/>
    <mergeCell ref="C37:F37"/>
    <mergeCell ref="C38:F38"/>
    <mergeCell ref="C44:E44"/>
    <mergeCell ref="C40:E40"/>
    <mergeCell ref="C41:F41"/>
    <mergeCell ref="C42:F42"/>
    <mergeCell ref="C45:F45"/>
    <mergeCell ref="C46:F46"/>
    <mergeCell ref="C48:E48"/>
    <mergeCell ref="C49:F49"/>
    <mergeCell ref="C50:F50"/>
    <mergeCell ref="C52:E52"/>
    <mergeCell ref="C53:F53"/>
    <mergeCell ref="C54:F54"/>
    <mergeCell ref="C56:E56"/>
    <mergeCell ref="C57:F57"/>
    <mergeCell ref="C58:F58"/>
    <mergeCell ref="C60:L60"/>
    <mergeCell ref="J62:L62"/>
    <mergeCell ref="C64:E64"/>
    <mergeCell ref="C65:F65"/>
    <mergeCell ref="C66:F66"/>
    <mergeCell ref="C68:L68"/>
    <mergeCell ref="C69:L69"/>
    <mergeCell ref="D70:H70"/>
    <mergeCell ref="J70:L70"/>
    <mergeCell ref="C98:E98"/>
    <mergeCell ref="C99:F99"/>
    <mergeCell ref="C100:F100"/>
    <mergeCell ref="C101:E101"/>
    <mergeCell ref="C102:F102"/>
    <mergeCell ref="K104:L104"/>
    <mergeCell ref="C106:E106"/>
    <mergeCell ref="C107:F107"/>
    <mergeCell ref="C108:F108"/>
    <mergeCell ref="C110:E110"/>
    <mergeCell ref="C111:F111"/>
    <mergeCell ref="C112:F112"/>
    <mergeCell ref="C114:E114"/>
    <mergeCell ref="C115:F115"/>
    <mergeCell ref="C116:F116"/>
    <mergeCell ref="C118:G118"/>
    <mergeCell ref="C119:G119"/>
    <mergeCell ref="C147:L147"/>
    <mergeCell ref="C149:L149"/>
    <mergeCell ref="C151:E151"/>
    <mergeCell ref="C152:E152"/>
    <mergeCell ref="C153:E153"/>
    <mergeCell ref="C154:E154"/>
    <mergeCell ref="C155:E155"/>
    <mergeCell ref="C158:F158"/>
    <mergeCell ref="C159:F159"/>
    <mergeCell ref="C161:E161"/>
    <mergeCell ref="C162:E162"/>
    <mergeCell ref="C163:E163"/>
    <mergeCell ref="C164:E164"/>
    <mergeCell ref="C165:E165"/>
    <mergeCell ref="C168:F168"/>
    <mergeCell ref="C169:F169"/>
    <mergeCell ref="C171:F171"/>
    <mergeCell ref="C172:F172"/>
    <mergeCell ref="C174:E174"/>
    <mergeCell ref="C176:E176"/>
    <mergeCell ref="C178:F178"/>
    <mergeCell ref="C179:F179"/>
    <mergeCell ref="C181:E181"/>
    <mergeCell ref="C183:F183"/>
    <mergeCell ref="C184:F184"/>
    <mergeCell ref="C186:E186"/>
    <mergeCell ref="C187:E187"/>
    <mergeCell ref="C188:E188"/>
    <mergeCell ref="C189:E189"/>
    <mergeCell ref="C190:E190"/>
    <mergeCell ref="C192:F192"/>
    <mergeCell ref="C193:F193"/>
    <mergeCell ref="C195:E195"/>
    <mergeCell ref="C196:E196"/>
    <mergeCell ref="C197:E197"/>
    <mergeCell ref="C198:E198"/>
    <mergeCell ref="C199:E199"/>
    <mergeCell ref="C200:E200"/>
    <mergeCell ref="C201:E201"/>
    <mergeCell ref="C204:L204"/>
    <mergeCell ref="C206:E206"/>
    <mergeCell ref="C208:F208"/>
    <mergeCell ref="C209:F209"/>
    <mergeCell ref="C211:L211"/>
    <mergeCell ref="C213:E213"/>
    <mergeCell ref="C215:F215"/>
    <mergeCell ref="C216:F216"/>
    <mergeCell ref="C218:F218"/>
    <mergeCell ref="C219:E219"/>
    <mergeCell ref="C220:E220"/>
    <mergeCell ref="C221:E221"/>
    <mergeCell ref="C223:F223"/>
    <mergeCell ref="C224:F224"/>
    <mergeCell ref="C226:E226"/>
    <mergeCell ref="C227:E227"/>
    <mergeCell ref="C228:E228"/>
    <mergeCell ref="C229:E229"/>
    <mergeCell ref="C230:E230"/>
    <mergeCell ref="C231:E231"/>
    <mergeCell ref="C233:F233"/>
    <mergeCell ref="C234:F234"/>
    <mergeCell ref="C236:E236"/>
    <mergeCell ref="C238:F238"/>
    <mergeCell ref="C239:F239"/>
    <mergeCell ref="C241:L241"/>
    <mergeCell ref="C274:E274"/>
    <mergeCell ref="C243:E243"/>
    <mergeCell ref="C245:F245"/>
    <mergeCell ref="C246:F246"/>
    <mergeCell ref="C248:E248"/>
    <mergeCell ref="C250:F250"/>
    <mergeCell ref="C251:F251"/>
    <mergeCell ref="C275:E275"/>
    <mergeCell ref="C276:E276"/>
    <mergeCell ref="C277:E277"/>
    <mergeCell ref="C279:F279"/>
    <mergeCell ref="C280:F280"/>
    <mergeCell ref="C253:L253"/>
    <mergeCell ref="C255:G255"/>
    <mergeCell ref="C270:F270"/>
    <mergeCell ref="C271:F271"/>
    <mergeCell ref="C273:E273"/>
  </mergeCells>
  <dataValidations count="6">
    <dataValidation type="list" allowBlank="1" showInputMessage="1" showErrorMessage="1" sqref="D15:D18 F248 F243 F219:F221 F213 F206 F110 F114 F98 F64 F56 F52 F48 F44 F36 F32 F28 D22:D24">
      <formula1>$O$1:$O$3</formula1>
    </dataValidation>
    <dataValidation type="list" allowBlank="1" showInputMessage="1" showErrorMessage="1" sqref="F152:F156 F274:F277 F227:F231 F196:F202 F187:F190 F162:F166">
      <formula1>$N$1:$N$2</formula1>
    </dataValidation>
    <dataValidation type="list" allowBlank="1" showInputMessage="1" showErrorMessage="1" sqref="I72:I96 E121:E145">
      <formula1>$T$1:$T$4</formula1>
    </dataValidation>
    <dataValidation type="list" allowBlank="1" showInputMessage="1" showErrorMessage="1" sqref="F101">
      <formula1>$X$1:$X$6</formula1>
    </dataValidation>
    <dataValidation type="list" allowBlank="1" showInputMessage="1" showErrorMessage="1" sqref="F106">
      <formula1>$U$1:$U$4</formula1>
    </dataValidation>
    <dataValidation type="list" allowBlank="1" showInputMessage="1" showErrorMessage="1" sqref="F174 F236 F181 F176">
      <formula1>$S$1:$S$4</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D13"/>
  <sheetViews>
    <sheetView zoomScalePageLayoutView="0" workbookViewId="0" topLeftCell="A1">
      <selection activeCell="H12" sqref="H12"/>
    </sheetView>
  </sheetViews>
  <sheetFormatPr defaultColWidth="9.140625" defaultRowHeight="15"/>
  <cols>
    <col min="1" max="1" width="10.7109375" style="22" customWidth="1"/>
    <col min="2" max="2" width="30.00390625" style="22" bestFit="1" customWidth="1"/>
    <col min="3" max="4" width="10.7109375" style="22" customWidth="1"/>
    <col min="5" max="16384" width="9.140625" style="22" customWidth="1"/>
  </cols>
  <sheetData>
    <row r="1" spans="1:4" ht="15">
      <c r="A1" s="125" t="s">
        <v>111</v>
      </c>
      <c r="B1" s="125" t="s">
        <v>2</v>
      </c>
      <c r="C1" s="122" t="s">
        <v>112</v>
      </c>
      <c r="D1" s="124" t="s">
        <v>113</v>
      </c>
    </row>
    <row r="2" spans="1:4" ht="15">
      <c r="A2" s="22" t="s">
        <v>149</v>
      </c>
      <c r="B2" s="126" t="s">
        <v>172</v>
      </c>
      <c r="C2" s="122">
        <f aca="true" t="shared" si="0" ref="C2:C7">IF(D2="","OK","")</f>
      </c>
      <c r="D2" s="123" t="str">
        <f>'Baseline_&amp;_Adverse_Scenario'!C8</f>
        <v>ALERT: Select country and reporting unit in [Participant] sheet</v>
      </c>
    </row>
    <row r="3" spans="1:4" ht="15">
      <c r="A3" s="22" t="s">
        <v>208</v>
      </c>
      <c r="B3" s="126" t="s">
        <v>434</v>
      </c>
      <c r="C3" s="122">
        <f t="shared" si="0"/>
      </c>
      <c r="D3" s="124" t="str">
        <f>QQ_Questionnaire_DC!E4</f>
        <v>ALERT: Select country and reporting unit in [Participant] sheet</v>
      </c>
    </row>
    <row r="4" spans="1:4" ht="15">
      <c r="A4" s="22" t="s">
        <v>438</v>
      </c>
      <c r="B4" s="126" t="s">
        <v>434</v>
      </c>
      <c r="C4" s="122" t="str">
        <f t="shared" si="0"/>
        <v>OK</v>
      </c>
      <c r="D4" s="123">
        <f>QQ_Questionnaire_DC!E58</f>
      </c>
    </row>
    <row r="5" spans="1:4" ht="15">
      <c r="A5" s="22" t="s">
        <v>439</v>
      </c>
      <c r="B5" s="126" t="s">
        <v>434</v>
      </c>
      <c r="C5" s="122" t="str">
        <f t="shared" si="0"/>
        <v>OK</v>
      </c>
      <c r="D5" s="123">
        <f>QQ_Questionnaire_DC!H107</f>
      </c>
    </row>
    <row r="6" spans="1:4" ht="15">
      <c r="A6" s="22" t="s">
        <v>440</v>
      </c>
      <c r="B6" s="126" t="s">
        <v>434</v>
      </c>
      <c r="C6" s="122" t="str">
        <f t="shared" si="0"/>
        <v>OK</v>
      </c>
      <c r="D6" s="123">
        <f>QQ_Questionnaire_DC!H108</f>
      </c>
    </row>
    <row r="7" spans="1:4" ht="15">
      <c r="A7" s="22" t="s">
        <v>208</v>
      </c>
      <c r="B7" s="22" t="s">
        <v>436</v>
      </c>
      <c r="C7" s="122">
        <f t="shared" si="0"/>
      </c>
      <c r="D7" s="124" t="str">
        <f>QQ_Questionnaire_HA!E4</f>
        <v>ALERT: Select country and reporting unit in [Participant] sheet</v>
      </c>
    </row>
    <row r="8" ht="15">
      <c r="D8" s="127"/>
    </row>
    <row r="9" ht="15">
      <c r="D9" s="127"/>
    </row>
    <row r="10" ht="15">
      <c r="D10" s="127"/>
    </row>
    <row r="11" ht="15">
      <c r="D11" s="127"/>
    </row>
    <row r="12" ht="15">
      <c r="D12" s="127"/>
    </row>
    <row r="13" ht="15">
      <c r="D13" s="1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EIOPA-17-284-IORP ST17 DC Template-(20170518)</dc:title>
  <dc:subject/>
  <dc:creator/>
  <cp:keywords/>
  <dc:description/>
  <cp:lastModifiedBy/>
  <dcterms:created xsi:type="dcterms:W3CDTF">2006-09-16T00:00:00Z</dcterms:created>
  <dcterms:modified xsi:type="dcterms:W3CDTF">2019-05-20T10:39:23Z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0x010100A36099ABA2FA51469125793B4B7AB4F5030051491262D3EA4648BB2A2E997011B71A</vt:lpwstr>
  </property>
  <property fmtid="{D5CDD505-2E9C-101B-9397-08002B2CF9AE}" pid="3" name="_NewReviewCycle">
    <vt:lpwstr/>
  </property>
  <property fmtid="{D5CDD505-2E9C-101B-9397-08002B2CF9AE}" pid="4" name="Involved Party">
    <vt:lpwstr/>
  </property>
  <property fmtid="{D5CDD505-2E9C-101B-9397-08002B2CF9AE}" pid="5" name="Publication Date">
    <vt:lpwstr>2015-07-29T00:00:00Z</vt:lpwstr>
  </property>
  <property fmtid="{D5CDD505-2E9C-101B-9397-08002B2CF9AE}" pid="6" name="lf7ec453acb346f5b4feea7d032d6f2c">
    <vt:lpwstr>Quantitative impact studies|dbd56a31-1a4a-4078-ae18-dc8cb9fd1869;Surveys|62b18434-7914-471c-8468-f91c3fa559d8</vt:lpwstr>
  </property>
  <property fmtid="{D5CDD505-2E9C-101B-9397-08002B2CF9AE}" pid="7" name="m4764fd034b84a6e893e168ee26c887c">
    <vt:lpwstr/>
  </property>
  <property fmtid="{D5CDD505-2E9C-101B-9397-08002B2CF9AE}" pid="8" name="Document Topic">
    <vt:lpwstr/>
  </property>
  <property fmtid="{D5CDD505-2E9C-101B-9397-08002B2CF9AE}" pid="9" name="Document Type">
    <vt:lpwstr>65;#Quantitative impact studies|dbd56a31-1a4a-4078-ae18-dc8cb9fd1869;#48;#Surveys|62b18434-7914-471c-8468-f91c3fa559d8</vt:lpwstr>
  </property>
  <property fmtid="{D5CDD505-2E9C-101B-9397-08002B2CF9AE}" pid="10" name="obb4efe42ba0440ebcc21f478af52bc7">
    <vt:lpwstr/>
  </property>
  <property fmtid="{D5CDD505-2E9C-101B-9397-08002B2CF9AE}" pid="11" name="TaxCatchAll">
    <vt:lpwstr>65;#Quantitative impact studies|dbd56a31-1a4a-4078-ae18-dc8cb9fd1869;#48;#Surveys|62b18434-7914-471c-8468-f91c3fa559d8</vt:lpwstr>
  </property>
  <property fmtid="{D5CDD505-2E9C-101B-9397-08002B2CF9AE}" pid="12" name="b687f5c370784be381b55f490b18f6b4">
    <vt:lpwstr/>
  </property>
  <property fmtid="{D5CDD505-2E9C-101B-9397-08002B2CF9AE}" pid="13" name="e3b8259dbd224628b8b94cebb83fde6b">
    <vt:lpwstr/>
  </property>
  <property fmtid="{D5CDD505-2E9C-101B-9397-08002B2CF9AE}" pid="14" name="m4e5b9a57ee34142859f8aa69e31e7bd">
    <vt:lpwstr/>
  </property>
  <property fmtid="{D5CDD505-2E9C-101B-9397-08002B2CF9AE}" pid="15" name="StartDate">
    <vt:lpwstr>2015-07-28T00:00:00Z</vt:lpwstr>
  </property>
  <property fmtid="{D5CDD505-2E9C-101B-9397-08002B2CF9AE}" pid="16" name="n9fa99f729bf4a26840c1e0eb061cce0">
    <vt:lpwstr>English|2741a941-2920-4ba4-aa70-d8ed6ac1785d</vt:lpwstr>
  </property>
  <property fmtid="{D5CDD505-2E9C-101B-9397-08002B2CF9AE}" pid="17" name="ea2405f8c40b49018d5adf6d1fde30fc">
    <vt:lpwstr>Risks ＆ Financial Stability Department|364f0868-cf23-4007-af85-0c17c2d1b8b6</vt:lpwstr>
  </property>
  <property fmtid="{D5CDD505-2E9C-101B-9397-08002B2CF9AE}" pid="18" name="h892087fa426483fb4aeabf5f62cea07">
    <vt:lpwstr>Financial Stability|049b862d-b39b-44a2-9998-86d5f061724c;Stress Tests|310a71fb-0b6d-4cce-965f-02ba7f2cca49;Pensions|eef60d05-9a64-4d19-a843-387167e1c3bc</vt:lpwstr>
  </property>
  <property fmtid="{D5CDD505-2E9C-101B-9397-08002B2CF9AE}" pid="19" name="ERIS_Language">
    <vt:lpwstr>2;#English|2741a941-2920-4ba4-aa70-d8ed6ac1785d</vt:lpwstr>
  </property>
  <property fmtid="{D5CDD505-2E9C-101B-9397-08002B2CF9AE}" pid="20" name="ERIS_Department">
    <vt:lpwstr>1;#Risks ＆ Financial Stability Department|364f0868-cf23-4007-af85-0c17c2d1b8b6</vt:lpwstr>
  </property>
  <property fmtid="{D5CDD505-2E9C-101B-9397-08002B2CF9AE}" pid="21" name="ERIS_Keywords">
    <vt:lpwstr>3;#Financial Stability|049b862d-b39b-44a2-9998-86d5f061724c;#6;#Stress Tests|310a71fb-0b6d-4cce-965f-02ba7f2cca49;#11;#Pensions|eef60d05-9a64-4d19-a843-387167e1c3bc</vt:lpwstr>
  </property>
  <property fmtid="{D5CDD505-2E9C-101B-9397-08002B2CF9AE}" pid="22" name="ERIS_RecordNumber">
    <vt:lpwstr>EIOPA(2019)0020298</vt:lpwstr>
  </property>
  <property fmtid="{D5CDD505-2E9C-101B-9397-08002B2CF9AE}" pid="23" name="i10d68d9f23847cf8af6dfd6ea5a13c5">
    <vt:lpwstr>Technical Document|1a5bea9a-9455-4b42-9695-f3d22fbcc445</vt:lpwstr>
  </property>
  <property fmtid="{D5CDD505-2E9C-101B-9397-08002B2CF9AE}" pid="24" name="ERIS_AdditionalMarkings">
    <vt:lpwstr/>
  </property>
  <property fmtid="{D5CDD505-2E9C-101B-9397-08002B2CF9AE}" pid="25" name="ERIS_OtherReference">
    <vt:lpwstr/>
  </property>
  <property fmtid="{D5CDD505-2E9C-101B-9397-08002B2CF9AE}" pid="26" name="ERIS_CC">
    <vt:lpwstr/>
  </property>
  <property fmtid="{D5CDD505-2E9C-101B-9397-08002B2CF9AE}" pid="27" name="ERIS_Subject">
    <vt:lpwstr/>
  </property>
  <property fmtid="{D5CDD505-2E9C-101B-9397-08002B2CF9AE}" pid="28" name="URL">
    <vt:lpwstr/>
  </property>
  <property fmtid="{D5CDD505-2E9C-101B-9397-08002B2CF9AE}" pid="29" name="ERIS_DocumentType">
    <vt:lpwstr>58;#Technical Document|1a5bea9a-9455-4b42-9695-f3d22fbcc445</vt:lpwstr>
  </property>
  <property fmtid="{D5CDD505-2E9C-101B-9397-08002B2CF9AE}" pid="30" name="ERIS_ConfidentialityLevel">
    <vt:lpwstr>EIOPA Restricted Use</vt:lpwstr>
  </property>
  <property fmtid="{D5CDD505-2E9C-101B-9397-08002B2CF9AE}" pid="31" name="ERIS_To">
    <vt:lpwstr/>
  </property>
  <property fmtid="{D5CDD505-2E9C-101B-9397-08002B2CF9AE}" pid="32" name="ERIS_BCC">
    <vt:lpwstr/>
  </property>
  <property fmtid="{D5CDD505-2E9C-101B-9397-08002B2CF9AE}" pid="33" name="ERIS_ApprovalStatus">
    <vt:lpwstr>DRAFT</vt:lpwstr>
  </property>
  <property fmtid="{D5CDD505-2E9C-101B-9397-08002B2CF9AE}" pid="34" name="ERIS_Relation">
    <vt:lpwstr/>
  </property>
  <property fmtid="{D5CDD505-2E9C-101B-9397-08002B2CF9AE}" pid="35" name="ERIS_From">
    <vt:lpwstr/>
  </property>
  <property fmtid="{D5CDD505-2E9C-101B-9397-08002B2CF9AE}" pid="36" name="display_urn:schemas-microsoft-com:office:office#Editor">
    <vt:lpwstr>ShareGate</vt:lpwstr>
  </property>
  <property fmtid="{D5CDD505-2E9C-101B-9397-08002B2CF9AE}" pid="37" name="display_urn:schemas-microsoft-com:office:office#Author">
    <vt:lpwstr>ShareGate</vt:lpwstr>
  </property>
  <property fmtid="{D5CDD505-2E9C-101B-9397-08002B2CF9AE}" pid="38" name="RecordPoint_WorkflowType">
    <vt:lpwstr>ActiveSubmitStub</vt:lpwstr>
  </property>
  <property fmtid="{D5CDD505-2E9C-101B-9397-08002B2CF9AE}" pid="39" name="RecordPoint_ActiveItemSiteId">
    <vt:lpwstr>{61999160-d9b8-4a87-bd5b-b288d02af9da}</vt:lpwstr>
  </property>
  <property fmtid="{D5CDD505-2E9C-101B-9397-08002B2CF9AE}" pid="40" name="RecordPoint_ActiveItemListId">
    <vt:lpwstr>{f8ddd6c2-a9a9-432a-8302-827cf0317077}</vt:lpwstr>
  </property>
  <property fmtid="{D5CDD505-2E9C-101B-9397-08002B2CF9AE}" pid="41" name="RecordPoint_ActiveItemUniqueId">
    <vt:lpwstr>{962f0bd5-bdd4-4c45-baf1-22c7182cefb9}</vt:lpwstr>
  </property>
  <property fmtid="{D5CDD505-2E9C-101B-9397-08002B2CF9AE}" pid="42" name="RecordPoint_ActiveItemWebId">
    <vt:lpwstr>{9c9d3f1c-d43e-412d-b5ba-25b99655e7b0}</vt:lpwstr>
  </property>
  <property fmtid="{D5CDD505-2E9C-101B-9397-08002B2CF9AE}" pid="43" name="RecordPoint_SubmissionCompleted">
    <vt:lpwstr>2019-03-29T17:02:56.8733196+01:00</vt:lpwstr>
  </property>
  <property fmtid="{D5CDD505-2E9C-101B-9397-08002B2CF9AE}" pid="44" name="RecordPoint_RecordNumberSubmitted">
    <vt:lpwstr>EIOPA(2019)0020298</vt:lpwstr>
  </property>
  <property fmtid="{D5CDD505-2E9C-101B-9397-08002B2CF9AE}" pid="45" name="FormData">
    <vt:lpwstr>&lt;?xml version="1.0" encoding="utf-8"?&gt;&lt;FormVariables&gt;&lt;Version /&gt;&lt;/FormVariables&gt;</vt:lpwstr>
  </property>
  <property fmtid="{D5CDD505-2E9C-101B-9397-08002B2CF9AE}" pid="46" name="ERIS_Superseded/Obsolete?">
    <vt:lpwstr>0</vt:lpwstr>
  </property>
  <property fmtid="{D5CDD505-2E9C-101B-9397-08002B2CF9AE}" pid="47" name="ERIS_SupersededObsolete">
    <vt:lpwstr>0</vt:lpwstr>
  </property>
  <property fmtid="{D5CDD505-2E9C-101B-9397-08002B2CF9AE}" pid="48" name="beffc630dace41328897f0481472454d">
    <vt:lpwstr>Report|9c1f1089-3cd8-45b3-9c9b-368074e8f8b2</vt:lpwstr>
  </property>
  <property fmtid="{D5CDD505-2E9C-101B-9397-08002B2CF9AE}" pid="49" name="ERIS_Permalink">
    <vt:lpwstr>http://recordpoint-pp/_layouts/15/RecordPoint/RecordProcessor.aspx?Operation=OpenPermaLink&amp;Key=EIOPA(2019)0015880|Record, http://recordpoint-pp/_layouts/15/RecordPoint/RecordProcessor.aspx?Operation=OpenPermaLink&amp;Key=EIOPA(2019)0015880|Record</vt:lpwstr>
  </property>
  <property fmtid="{D5CDD505-2E9C-101B-9397-08002B2CF9AE}" pid="50" name="pe97fe9bea554a78a23a225d37adbc35">
    <vt:lpwstr>Risk and Financial Stability Committee|92fb389f-1cae-4796-9792-0ff3bdf2de88</vt:lpwstr>
  </property>
  <property fmtid="{D5CDD505-2E9C-101B-9397-08002B2CF9AE}" pid="51" name="gf48ed4469924c22b2ce31866c2df0cf">
    <vt:lpwstr>English|2741a941-2920-4ba4-aa70-d8ed6ac1785d</vt:lpwstr>
  </property>
  <property fmtid="{D5CDD505-2E9C-101B-9397-08002B2CF9AE}" pid="52" name="ERIS_SourceFolder">
    <vt:lpwstr>http://intranet/eris/portals/rfsd/prep/MB%20BoS%20submissions%202019/2019_03_27-28_BoS</vt:lpwstr>
  </property>
  <property fmtid="{D5CDD505-2E9C-101B-9397-08002B2CF9AE}" pid="53" name="l1910f2a75d44c5d93401f0d5ce6b040">
    <vt:lpwstr/>
  </property>
  <property fmtid="{D5CDD505-2E9C-101B-9397-08002B2CF9AE}" pid="54" name="WorkflowChangePath">
    <vt:lpwstr>3f02ba2c-06e2-4c3a-a259-553f0e48c1c8,9;3f02ba2c-06e2-4c3a-a259-553f0e48c1c8,14;3f02ba2c-06e2-4c3a-a259-553f0e48c1c8,17;</vt:lpwstr>
  </property>
  <property fmtid="{D5CDD505-2E9C-101B-9397-08002B2CF9AE}" pid="55" name="RecordPoint_SubmissionDate">
    <vt:lpwstr/>
  </property>
  <property fmtid="{D5CDD505-2E9C-101B-9397-08002B2CF9AE}" pid="56" name="RecordPoint_RecordFormat">
    <vt:lpwstr/>
  </property>
  <property fmtid="{D5CDD505-2E9C-101B-9397-08002B2CF9AE}" pid="57" name="RecordPoint_ActiveItemMoved">
    <vt:lpwstr/>
  </property>
  <property fmtid="{D5CDD505-2E9C-101B-9397-08002B2CF9AE}" pid="58" name="ERIS_AssignedTo">
    <vt:lpwstr/>
  </property>
</Properties>
</file>